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\Downloads\"/>
    </mc:Choice>
  </mc:AlternateContent>
  <xr:revisionPtr revIDLastSave="0" documentId="8_{04A5B661-B258-4839-9F38-C21AAC4A722A}" xr6:coauthVersionLast="47" xr6:coauthVersionMax="47" xr10:uidLastSave="{00000000-0000-0000-0000-000000000000}"/>
  <bookViews>
    <workbookView xWindow="-110" yWindow="-110" windowWidth="19420" windowHeight="11500" activeTab="1" xr2:uid="{46116BC6-60B6-4148-BFF6-ED05122FC127}"/>
  </bookViews>
  <sheets>
    <sheet name="LoanDetails" sheetId="1" r:id="rId1"/>
    <sheet name="Overview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B9" i="2"/>
  <c r="B7" i="2"/>
  <c r="B25" i="2"/>
  <c r="E9" i="1"/>
  <c r="B6" i="1"/>
  <c r="B10" i="1" s="1"/>
  <c r="B13" i="2" l="1"/>
  <c r="B15" i="2" s="1"/>
  <c r="B27" i="2"/>
  <c r="C10" i="1"/>
  <c r="D10" i="1"/>
  <c r="E10" i="1" s="1"/>
  <c r="B31" i="2" l="1"/>
  <c r="B29" i="2"/>
  <c r="B17" i="2"/>
  <c r="B11" i="1"/>
  <c r="B33" i="2" l="1"/>
  <c r="B19" i="2"/>
  <c r="D11" i="1"/>
  <c r="E11" i="1" s="1"/>
  <c r="C11" i="1"/>
  <c r="B12" i="1" l="1"/>
  <c r="D12" i="1" l="1"/>
  <c r="E12" i="1" s="1"/>
  <c r="C12" i="1"/>
  <c r="B13" i="1" l="1"/>
  <c r="D13" i="1" l="1"/>
  <c r="E13" i="1" s="1"/>
  <c r="C13" i="1"/>
  <c r="B14" i="1" l="1"/>
  <c r="C14" i="1" l="1"/>
  <c r="D14" i="1"/>
  <c r="E14" i="1" s="1"/>
  <c r="B15" i="1" l="1"/>
  <c r="C15" i="1" l="1"/>
  <c r="D15" i="1"/>
  <c r="E15" i="1" s="1"/>
  <c r="B16" i="1" l="1"/>
  <c r="C16" i="1" l="1"/>
  <c r="D16" i="1"/>
  <c r="E16" i="1" s="1"/>
  <c r="B17" i="1" l="1"/>
  <c r="C17" i="1" l="1"/>
  <c r="D17" i="1"/>
  <c r="E17" i="1" s="1"/>
  <c r="B18" i="1" l="1"/>
  <c r="C18" i="1" l="1"/>
  <c r="D18" i="1"/>
  <c r="E18" i="1" s="1"/>
  <c r="B19" i="1" l="1"/>
  <c r="C19" i="1" l="1"/>
  <c r="D19" i="1"/>
  <c r="E19" i="1" s="1"/>
  <c r="B20" i="1" l="1"/>
  <c r="C20" i="1" l="1"/>
  <c r="D20" i="1"/>
  <c r="E20" i="1" s="1"/>
  <c r="B21" i="1" l="1"/>
  <c r="C21" i="1" l="1"/>
  <c r="D21" i="1"/>
  <c r="E21" i="1" s="1"/>
  <c r="B22" i="1" l="1"/>
  <c r="C22" i="1" l="1"/>
  <c r="D22" i="1"/>
  <c r="E22" i="1" s="1"/>
  <c r="B23" i="1" l="1"/>
  <c r="C23" i="1" l="1"/>
  <c r="D23" i="1"/>
  <c r="E23" i="1" s="1"/>
  <c r="B24" i="1" l="1"/>
  <c r="C24" i="1" l="1"/>
  <c r="D24" i="1"/>
  <c r="E24" i="1" s="1"/>
  <c r="B25" i="1" l="1"/>
  <c r="C25" i="1" l="1"/>
  <c r="D25" i="1"/>
  <c r="E25" i="1" s="1"/>
  <c r="B26" i="1" l="1"/>
  <c r="C26" i="1" l="1"/>
  <c r="D26" i="1"/>
  <c r="E26" i="1" s="1"/>
  <c r="B27" i="1" l="1"/>
  <c r="C27" i="1" l="1"/>
  <c r="D27" i="1"/>
  <c r="E27" i="1" s="1"/>
  <c r="B28" i="1" l="1"/>
  <c r="C28" i="1" l="1"/>
  <c r="D28" i="1"/>
  <c r="E28" i="1" s="1"/>
  <c r="B29" i="1" l="1"/>
  <c r="C29" i="1" l="1"/>
  <c r="D29" i="1"/>
  <c r="E29" i="1" s="1"/>
  <c r="B30" i="1" l="1"/>
  <c r="C30" i="1" l="1"/>
  <c r="D30" i="1"/>
  <c r="E30" i="1" s="1"/>
  <c r="B31" i="1" l="1"/>
  <c r="C31" i="1" l="1"/>
  <c r="D31" i="1"/>
  <c r="E31" i="1" s="1"/>
  <c r="B32" i="1" l="1"/>
  <c r="C32" i="1" l="1"/>
  <c r="D32" i="1"/>
  <c r="E32" i="1" s="1"/>
  <c r="B33" i="1" l="1"/>
  <c r="C33" i="1" l="1"/>
  <c r="D33" i="1"/>
  <c r="E33" i="1" s="1"/>
  <c r="B34" i="1" l="1"/>
  <c r="C34" i="1" l="1"/>
  <c r="D34" i="1"/>
  <c r="E34" i="1" s="1"/>
  <c r="B35" i="1" l="1"/>
  <c r="C35" i="1" l="1"/>
  <c r="D35" i="1"/>
  <c r="E35" i="1" s="1"/>
  <c r="B36" i="1" l="1"/>
  <c r="C36" i="1" l="1"/>
  <c r="D36" i="1"/>
  <c r="E36" i="1" s="1"/>
  <c r="B37" i="1" l="1"/>
  <c r="C37" i="1" l="1"/>
  <c r="D37" i="1"/>
  <c r="E37" i="1" s="1"/>
  <c r="B38" i="1" l="1"/>
  <c r="C38" i="1" l="1"/>
  <c r="D38" i="1"/>
  <c r="E38" i="1" s="1"/>
  <c r="B39" i="1" l="1"/>
  <c r="C39" i="1" l="1"/>
  <c r="D39" i="1"/>
  <c r="E39" i="1" s="1"/>
  <c r="B40" i="1" l="1"/>
  <c r="C40" i="1" l="1"/>
  <c r="D40" i="1"/>
  <c r="E40" i="1" s="1"/>
  <c r="B41" i="1" l="1"/>
  <c r="C41" i="1" l="1"/>
  <c r="D41" i="1"/>
  <c r="E41" i="1" s="1"/>
  <c r="B42" i="1" l="1"/>
  <c r="C42" i="1" l="1"/>
  <c r="D42" i="1"/>
  <c r="E42" i="1" s="1"/>
  <c r="B43" i="1" l="1"/>
  <c r="C43" i="1" l="1"/>
  <c r="D43" i="1"/>
  <c r="E43" i="1" s="1"/>
  <c r="B44" i="1" l="1"/>
  <c r="C44" i="1" l="1"/>
  <c r="D44" i="1"/>
  <c r="E44" i="1" s="1"/>
  <c r="B45" i="1" l="1"/>
  <c r="C45" i="1" l="1"/>
  <c r="D45" i="1"/>
  <c r="E45" i="1" s="1"/>
  <c r="B46" i="1" l="1"/>
  <c r="C46" i="1" l="1"/>
  <c r="D46" i="1"/>
  <c r="E46" i="1" s="1"/>
  <c r="B47" i="1" l="1"/>
  <c r="C47" i="1" l="1"/>
  <c r="D47" i="1"/>
  <c r="E47" i="1" s="1"/>
  <c r="B48" i="1" l="1"/>
  <c r="C48" i="1" l="1"/>
  <c r="D48" i="1"/>
  <c r="E48" i="1" s="1"/>
  <c r="B49" i="1" l="1"/>
  <c r="C49" i="1" l="1"/>
  <c r="D49" i="1"/>
  <c r="E49" i="1" s="1"/>
  <c r="B50" i="1" l="1"/>
  <c r="C50" i="1" l="1"/>
  <c r="D50" i="1"/>
  <c r="E50" i="1" s="1"/>
  <c r="B51" i="1" l="1"/>
  <c r="C51" i="1" l="1"/>
  <c r="D51" i="1"/>
  <c r="E51" i="1" s="1"/>
  <c r="B52" i="1" l="1"/>
  <c r="C52" i="1" l="1"/>
  <c r="D52" i="1"/>
  <c r="E52" i="1" s="1"/>
  <c r="B53" i="1" l="1"/>
  <c r="C53" i="1" l="1"/>
  <c r="D53" i="1"/>
  <c r="E53" i="1" s="1"/>
  <c r="B54" i="1" l="1"/>
  <c r="C54" i="1" l="1"/>
  <c r="D54" i="1"/>
  <c r="E54" i="1" s="1"/>
  <c r="B55" i="1" l="1"/>
  <c r="C55" i="1" l="1"/>
  <c r="D55" i="1"/>
  <c r="E55" i="1" s="1"/>
  <c r="B56" i="1" l="1"/>
  <c r="C56" i="1" l="1"/>
  <c r="D56" i="1"/>
  <c r="E56" i="1" s="1"/>
  <c r="B57" i="1" l="1"/>
  <c r="C57" i="1" l="1"/>
  <c r="D57" i="1"/>
  <c r="E57" i="1" s="1"/>
  <c r="B58" i="1" l="1"/>
  <c r="C58" i="1" l="1"/>
  <c r="D58" i="1"/>
  <c r="E58" i="1" s="1"/>
  <c r="B59" i="1" l="1"/>
  <c r="C59" i="1" l="1"/>
  <c r="D59" i="1"/>
  <c r="E59" i="1" s="1"/>
  <c r="B60" i="1" l="1"/>
  <c r="C60" i="1" l="1"/>
  <c r="D60" i="1"/>
  <c r="E60" i="1" s="1"/>
  <c r="B61" i="1" l="1"/>
  <c r="C61" i="1" l="1"/>
  <c r="D61" i="1"/>
  <c r="E61" i="1" s="1"/>
  <c r="B62" i="1" l="1"/>
  <c r="C62" i="1" l="1"/>
  <c r="D62" i="1"/>
  <c r="E62" i="1" s="1"/>
  <c r="B63" i="1" l="1"/>
  <c r="C63" i="1" l="1"/>
  <c r="D63" i="1"/>
  <c r="E63" i="1" s="1"/>
  <c r="B64" i="1" l="1"/>
  <c r="C64" i="1" l="1"/>
  <c r="D64" i="1"/>
  <c r="E64" i="1" s="1"/>
  <c r="B65" i="1" l="1"/>
  <c r="C65" i="1" l="1"/>
  <c r="D65" i="1"/>
  <c r="E65" i="1" s="1"/>
  <c r="B66" i="1" l="1"/>
  <c r="C66" i="1" l="1"/>
  <c r="D66" i="1"/>
  <c r="E66" i="1" s="1"/>
  <c r="B67" i="1" l="1"/>
  <c r="C67" i="1" l="1"/>
  <c r="D67" i="1"/>
  <c r="E67" i="1" s="1"/>
  <c r="B68" i="1" l="1"/>
  <c r="C68" i="1" l="1"/>
  <c r="D68" i="1"/>
  <c r="E68" i="1" s="1"/>
  <c r="B69" i="1" l="1"/>
  <c r="C69" i="1" l="1"/>
  <c r="D69" i="1"/>
  <c r="E69" i="1" s="1"/>
  <c r="B70" i="1" l="1"/>
  <c r="C70" i="1" l="1"/>
  <c r="D70" i="1"/>
  <c r="E70" i="1" s="1"/>
  <c r="B71" i="1" l="1"/>
  <c r="C71" i="1" l="1"/>
  <c r="D71" i="1"/>
  <c r="E71" i="1" s="1"/>
  <c r="B72" i="1" l="1"/>
  <c r="C72" i="1" l="1"/>
  <c r="D72" i="1"/>
  <c r="E72" i="1" s="1"/>
  <c r="B73" i="1" l="1"/>
  <c r="C73" i="1" l="1"/>
  <c r="D73" i="1"/>
  <c r="E73" i="1" s="1"/>
  <c r="B74" i="1" l="1"/>
  <c r="C74" i="1" l="1"/>
  <c r="D74" i="1"/>
  <c r="E74" i="1" s="1"/>
  <c r="B75" i="1" l="1"/>
  <c r="C75" i="1" l="1"/>
  <c r="D75" i="1"/>
  <c r="E75" i="1" s="1"/>
  <c r="B76" i="1" l="1"/>
  <c r="C76" i="1" l="1"/>
  <c r="D76" i="1"/>
  <c r="E76" i="1" s="1"/>
  <c r="B77" i="1" l="1"/>
  <c r="C77" i="1" l="1"/>
  <c r="D77" i="1"/>
  <c r="E77" i="1" s="1"/>
  <c r="B78" i="1" l="1"/>
  <c r="C78" i="1" l="1"/>
  <c r="D78" i="1"/>
  <c r="E78" i="1" s="1"/>
  <c r="B79" i="1" l="1"/>
  <c r="C79" i="1" l="1"/>
  <c r="D79" i="1"/>
  <c r="E79" i="1" s="1"/>
  <c r="B80" i="1" l="1"/>
  <c r="C80" i="1" l="1"/>
  <c r="D80" i="1"/>
  <c r="E80" i="1" s="1"/>
  <c r="B81" i="1" l="1"/>
  <c r="C81" i="1" l="1"/>
  <c r="D81" i="1"/>
  <c r="E81" i="1" s="1"/>
  <c r="B82" i="1" l="1"/>
  <c r="C82" i="1" l="1"/>
  <c r="D82" i="1"/>
  <c r="E82" i="1" s="1"/>
  <c r="B83" i="1" l="1"/>
  <c r="C83" i="1" l="1"/>
  <c r="D83" i="1"/>
  <c r="E83" i="1" s="1"/>
  <c r="B84" i="1" l="1"/>
  <c r="C84" i="1" l="1"/>
  <c r="D84" i="1"/>
  <c r="E84" i="1" s="1"/>
  <c r="B85" i="1" l="1"/>
  <c r="C85" i="1" l="1"/>
  <c r="D85" i="1"/>
  <c r="E85" i="1" s="1"/>
  <c r="B86" i="1" l="1"/>
  <c r="C86" i="1" l="1"/>
  <c r="D86" i="1"/>
  <c r="E86" i="1" s="1"/>
  <c r="B87" i="1" l="1"/>
  <c r="C87" i="1" l="1"/>
  <c r="D87" i="1"/>
  <c r="E87" i="1" s="1"/>
  <c r="B88" i="1" l="1"/>
  <c r="C88" i="1" l="1"/>
  <c r="D88" i="1"/>
  <c r="E88" i="1" s="1"/>
  <c r="B89" i="1" l="1"/>
  <c r="C89" i="1" l="1"/>
  <c r="D89" i="1"/>
  <c r="E89" i="1" s="1"/>
  <c r="B90" i="1" l="1"/>
  <c r="C90" i="1" l="1"/>
  <c r="D90" i="1"/>
  <c r="E90" i="1" s="1"/>
  <c r="B91" i="1" l="1"/>
  <c r="C91" i="1" l="1"/>
  <c r="D91" i="1"/>
  <c r="E91" i="1" s="1"/>
  <c r="B92" i="1" l="1"/>
  <c r="C92" i="1" l="1"/>
  <c r="D92" i="1"/>
  <c r="E92" i="1" s="1"/>
  <c r="B93" i="1" l="1"/>
  <c r="C93" i="1" l="1"/>
  <c r="D93" i="1"/>
  <c r="E93" i="1" s="1"/>
  <c r="B94" i="1" l="1"/>
  <c r="C94" i="1" l="1"/>
  <c r="D94" i="1"/>
  <c r="E94" i="1" s="1"/>
  <c r="B95" i="1" l="1"/>
  <c r="C95" i="1" l="1"/>
  <c r="D95" i="1"/>
  <c r="E95" i="1" s="1"/>
  <c r="B96" i="1" l="1"/>
  <c r="C96" i="1" l="1"/>
  <c r="D96" i="1"/>
  <c r="E96" i="1" s="1"/>
  <c r="B97" i="1" l="1"/>
  <c r="C97" i="1" l="1"/>
  <c r="D97" i="1"/>
  <c r="E97" i="1" s="1"/>
  <c r="B98" i="1" l="1"/>
  <c r="C98" i="1" l="1"/>
  <c r="D98" i="1"/>
  <c r="E98" i="1" s="1"/>
  <c r="B99" i="1" l="1"/>
  <c r="C99" i="1" l="1"/>
  <c r="D99" i="1"/>
  <c r="E99" i="1" s="1"/>
  <c r="B100" i="1" l="1"/>
  <c r="C100" i="1" l="1"/>
  <c r="D100" i="1"/>
  <c r="E100" i="1" s="1"/>
  <c r="B101" i="1" l="1"/>
  <c r="C101" i="1" l="1"/>
  <c r="D101" i="1"/>
  <c r="E101" i="1" s="1"/>
  <c r="B102" i="1" l="1"/>
  <c r="C102" i="1" l="1"/>
  <c r="D102" i="1"/>
  <c r="E102" i="1" s="1"/>
  <c r="B103" i="1" l="1"/>
  <c r="C103" i="1" l="1"/>
  <c r="D103" i="1"/>
  <c r="E103" i="1" s="1"/>
  <c r="B104" i="1" l="1"/>
  <c r="C104" i="1" l="1"/>
  <c r="D104" i="1"/>
  <c r="E104" i="1" s="1"/>
  <c r="B105" i="1" l="1"/>
  <c r="C105" i="1" l="1"/>
  <c r="D105" i="1"/>
  <c r="E105" i="1" s="1"/>
  <c r="B106" i="1" l="1"/>
  <c r="C106" i="1" l="1"/>
  <c r="D106" i="1"/>
  <c r="E106" i="1" s="1"/>
  <c r="B107" i="1" l="1"/>
  <c r="C107" i="1" l="1"/>
  <c r="D107" i="1"/>
  <c r="E107" i="1" s="1"/>
  <c r="B108" i="1" l="1"/>
  <c r="C108" i="1" l="1"/>
  <c r="D108" i="1"/>
  <c r="E108" i="1" s="1"/>
  <c r="B109" i="1" l="1"/>
  <c r="C109" i="1" l="1"/>
  <c r="D109" i="1"/>
  <c r="E109" i="1" s="1"/>
  <c r="B110" i="1" l="1"/>
  <c r="C110" i="1" l="1"/>
  <c r="D110" i="1"/>
  <c r="E110" i="1" s="1"/>
  <c r="B111" i="1" l="1"/>
  <c r="C111" i="1" l="1"/>
  <c r="D111" i="1"/>
  <c r="E111" i="1" s="1"/>
  <c r="B112" i="1" l="1"/>
  <c r="C112" i="1" l="1"/>
  <c r="D112" i="1"/>
  <c r="E112" i="1" s="1"/>
  <c r="B113" i="1" l="1"/>
  <c r="C113" i="1" l="1"/>
  <c r="D113" i="1"/>
  <c r="E113" i="1" s="1"/>
  <c r="B114" i="1" l="1"/>
  <c r="C114" i="1" l="1"/>
  <c r="D114" i="1"/>
  <c r="E114" i="1" s="1"/>
  <c r="B115" i="1" l="1"/>
  <c r="C115" i="1" l="1"/>
  <c r="D115" i="1"/>
  <c r="E115" i="1" s="1"/>
  <c r="B116" i="1" l="1"/>
  <c r="C116" i="1" l="1"/>
  <c r="D116" i="1"/>
  <c r="E116" i="1" s="1"/>
  <c r="B117" i="1" l="1"/>
  <c r="C117" i="1" l="1"/>
  <c r="D117" i="1"/>
  <c r="E117" i="1" s="1"/>
  <c r="B118" i="1" l="1"/>
  <c r="C118" i="1" l="1"/>
  <c r="D118" i="1"/>
  <c r="E118" i="1" s="1"/>
  <c r="B119" i="1" l="1"/>
  <c r="C119" i="1" l="1"/>
  <c r="D119" i="1"/>
  <c r="E119" i="1" s="1"/>
  <c r="B120" i="1" l="1"/>
  <c r="C120" i="1" l="1"/>
  <c r="D120" i="1"/>
  <c r="E120" i="1" s="1"/>
  <c r="B121" i="1" l="1"/>
  <c r="C121" i="1" l="1"/>
  <c r="D121" i="1"/>
  <c r="E121" i="1" s="1"/>
  <c r="B122" i="1" l="1"/>
  <c r="C122" i="1" l="1"/>
  <c r="D122" i="1"/>
  <c r="E122" i="1" s="1"/>
  <c r="B123" i="1" l="1"/>
  <c r="C123" i="1" l="1"/>
  <c r="D123" i="1"/>
  <c r="E123" i="1" s="1"/>
  <c r="B124" i="1" l="1"/>
  <c r="C124" i="1" l="1"/>
  <c r="D124" i="1"/>
  <c r="E124" i="1" s="1"/>
  <c r="B125" i="1" l="1"/>
  <c r="C125" i="1" l="1"/>
  <c r="D125" i="1"/>
  <c r="E125" i="1" s="1"/>
  <c r="B126" i="1" l="1"/>
  <c r="C126" i="1" l="1"/>
  <c r="D126" i="1"/>
  <c r="E126" i="1" s="1"/>
  <c r="B127" i="1" l="1"/>
  <c r="C127" i="1" l="1"/>
  <c r="D127" i="1"/>
  <c r="E127" i="1" s="1"/>
  <c r="B128" i="1" l="1"/>
  <c r="C128" i="1" l="1"/>
  <c r="D128" i="1"/>
  <c r="E128" i="1" s="1"/>
  <c r="B129" i="1" l="1"/>
  <c r="C129" i="1" l="1"/>
  <c r="D129" i="1"/>
  <c r="E129" i="1" s="1"/>
  <c r="B130" i="1" l="1"/>
  <c r="C130" i="1" l="1"/>
  <c r="D130" i="1"/>
  <c r="E130" i="1" s="1"/>
  <c r="B131" i="1" l="1"/>
  <c r="C131" i="1" l="1"/>
  <c r="D131" i="1"/>
  <c r="E131" i="1" s="1"/>
  <c r="B132" i="1" l="1"/>
  <c r="C132" i="1" l="1"/>
  <c r="D132" i="1"/>
  <c r="E132" i="1" s="1"/>
  <c r="B133" i="1" l="1"/>
  <c r="C133" i="1" l="1"/>
  <c r="D133" i="1"/>
  <c r="E133" i="1" s="1"/>
  <c r="B134" i="1" l="1"/>
  <c r="C134" i="1" l="1"/>
  <c r="D134" i="1"/>
  <c r="E134" i="1" s="1"/>
  <c r="B135" i="1" l="1"/>
  <c r="C135" i="1" l="1"/>
  <c r="D135" i="1"/>
  <c r="E135" i="1" s="1"/>
  <c r="B136" i="1" l="1"/>
  <c r="C136" i="1" l="1"/>
  <c r="D136" i="1"/>
  <c r="E136" i="1" s="1"/>
  <c r="B137" i="1" l="1"/>
  <c r="C137" i="1" l="1"/>
  <c r="D137" i="1"/>
  <c r="E137" i="1" s="1"/>
  <c r="B138" i="1" l="1"/>
  <c r="C138" i="1" l="1"/>
  <c r="D138" i="1"/>
  <c r="E138" i="1" s="1"/>
  <c r="B139" i="1" l="1"/>
  <c r="C139" i="1" l="1"/>
  <c r="D139" i="1"/>
  <c r="E139" i="1" s="1"/>
  <c r="B140" i="1" l="1"/>
  <c r="C140" i="1" l="1"/>
  <c r="D140" i="1"/>
  <c r="E140" i="1" s="1"/>
  <c r="B141" i="1" l="1"/>
  <c r="C141" i="1" l="1"/>
  <c r="D141" i="1"/>
  <c r="E141" i="1" s="1"/>
  <c r="B142" i="1" l="1"/>
  <c r="C142" i="1" l="1"/>
  <c r="D142" i="1"/>
  <c r="E142" i="1" s="1"/>
  <c r="B143" i="1" l="1"/>
  <c r="C143" i="1" l="1"/>
  <c r="D143" i="1"/>
  <c r="E143" i="1" s="1"/>
  <c r="B144" i="1" l="1"/>
  <c r="C144" i="1" l="1"/>
  <c r="D144" i="1"/>
  <c r="E144" i="1" s="1"/>
  <c r="B145" i="1" l="1"/>
  <c r="C145" i="1" l="1"/>
  <c r="D145" i="1"/>
  <c r="E145" i="1" s="1"/>
  <c r="B146" i="1" l="1"/>
  <c r="C146" i="1" l="1"/>
  <c r="D146" i="1"/>
  <c r="E146" i="1" s="1"/>
  <c r="B147" i="1" l="1"/>
  <c r="C147" i="1" l="1"/>
  <c r="D147" i="1"/>
  <c r="E147" i="1" s="1"/>
  <c r="B148" i="1" l="1"/>
  <c r="C148" i="1" l="1"/>
  <c r="D148" i="1"/>
  <c r="E148" i="1" s="1"/>
  <c r="B149" i="1" l="1"/>
  <c r="C149" i="1" l="1"/>
  <c r="D149" i="1"/>
  <c r="E149" i="1" s="1"/>
  <c r="B150" i="1" l="1"/>
  <c r="C150" i="1" l="1"/>
  <c r="D150" i="1"/>
  <c r="E150" i="1" s="1"/>
  <c r="B151" i="1" l="1"/>
  <c r="C151" i="1" l="1"/>
  <c r="D151" i="1"/>
  <c r="E151" i="1" s="1"/>
  <c r="B152" i="1" l="1"/>
  <c r="C152" i="1" l="1"/>
  <c r="D152" i="1"/>
  <c r="E152" i="1" s="1"/>
  <c r="B153" i="1" l="1"/>
  <c r="C153" i="1" l="1"/>
  <c r="D153" i="1"/>
  <c r="E153" i="1" s="1"/>
  <c r="B154" i="1" l="1"/>
  <c r="C154" i="1" l="1"/>
  <c r="D154" i="1"/>
  <c r="E154" i="1" s="1"/>
  <c r="B155" i="1" l="1"/>
  <c r="C155" i="1" l="1"/>
  <c r="D155" i="1"/>
  <c r="E155" i="1" s="1"/>
  <c r="B156" i="1" l="1"/>
  <c r="C156" i="1" l="1"/>
  <c r="D156" i="1"/>
  <c r="E156" i="1" s="1"/>
  <c r="B157" i="1" l="1"/>
  <c r="C157" i="1" l="1"/>
  <c r="D157" i="1"/>
  <c r="E157" i="1" s="1"/>
  <c r="B158" i="1" l="1"/>
  <c r="D158" i="1" l="1"/>
  <c r="E158" i="1" s="1"/>
  <c r="C158" i="1"/>
  <c r="B159" i="1" l="1"/>
  <c r="D159" i="1" l="1"/>
  <c r="E159" i="1" s="1"/>
  <c r="C159" i="1"/>
  <c r="B160" i="1" l="1"/>
  <c r="D160" i="1" l="1"/>
  <c r="E160" i="1" s="1"/>
  <c r="C160" i="1"/>
  <c r="B161" i="1" l="1"/>
  <c r="D161" i="1" l="1"/>
  <c r="E161" i="1" s="1"/>
  <c r="C161" i="1"/>
  <c r="B162" i="1" l="1"/>
  <c r="D162" i="1" l="1"/>
  <c r="E162" i="1" s="1"/>
  <c r="C162" i="1"/>
  <c r="B163" i="1" l="1"/>
  <c r="D163" i="1" l="1"/>
  <c r="E163" i="1" s="1"/>
  <c r="C163" i="1"/>
  <c r="B164" i="1" l="1"/>
  <c r="D164" i="1" l="1"/>
  <c r="E164" i="1" s="1"/>
  <c r="C164" i="1"/>
  <c r="B165" i="1" l="1"/>
  <c r="D165" i="1" l="1"/>
  <c r="E165" i="1" s="1"/>
  <c r="C165" i="1"/>
  <c r="B166" i="1" l="1"/>
  <c r="D166" i="1" l="1"/>
  <c r="E166" i="1" s="1"/>
  <c r="C166" i="1"/>
  <c r="B167" i="1" l="1"/>
  <c r="D167" i="1" l="1"/>
  <c r="E167" i="1" s="1"/>
  <c r="C167" i="1"/>
  <c r="B168" i="1" l="1"/>
  <c r="D168" i="1" l="1"/>
  <c r="E168" i="1" s="1"/>
  <c r="C168" i="1"/>
  <c r="B169" i="1" l="1"/>
  <c r="D169" i="1" l="1"/>
  <c r="E169" i="1" s="1"/>
  <c r="C169" i="1"/>
  <c r="B170" i="1" l="1"/>
  <c r="D170" i="1" l="1"/>
  <c r="E170" i="1" s="1"/>
  <c r="C170" i="1"/>
  <c r="B171" i="1" l="1"/>
  <c r="D171" i="1" l="1"/>
  <c r="E171" i="1" s="1"/>
  <c r="C171" i="1"/>
  <c r="B172" i="1" l="1"/>
  <c r="D172" i="1" l="1"/>
  <c r="E172" i="1" s="1"/>
  <c r="C172" i="1"/>
  <c r="B173" i="1" l="1"/>
  <c r="D173" i="1" l="1"/>
  <c r="E173" i="1" s="1"/>
  <c r="C173" i="1"/>
  <c r="B174" i="1" l="1"/>
  <c r="D174" i="1" l="1"/>
  <c r="E174" i="1" s="1"/>
  <c r="C174" i="1"/>
  <c r="B175" i="1" l="1"/>
  <c r="D175" i="1" l="1"/>
  <c r="E175" i="1" s="1"/>
  <c r="C175" i="1"/>
  <c r="B176" i="1" l="1"/>
  <c r="D176" i="1" l="1"/>
  <c r="E176" i="1" s="1"/>
  <c r="C176" i="1"/>
  <c r="B177" i="1" l="1"/>
  <c r="D177" i="1" l="1"/>
  <c r="E177" i="1" s="1"/>
  <c r="C177" i="1"/>
  <c r="B178" i="1" l="1"/>
  <c r="D178" i="1" l="1"/>
  <c r="E178" i="1" s="1"/>
  <c r="C178" i="1"/>
  <c r="B179" i="1" l="1"/>
  <c r="D179" i="1" l="1"/>
  <c r="E179" i="1" s="1"/>
  <c r="C179" i="1"/>
  <c r="B180" i="1" l="1"/>
  <c r="D180" i="1" l="1"/>
  <c r="E180" i="1" s="1"/>
  <c r="C180" i="1"/>
  <c r="B181" i="1" l="1"/>
  <c r="D181" i="1" l="1"/>
  <c r="E181" i="1" s="1"/>
  <c r="C181" i="1"/>
  <c r="B182" i="1" l="1"/>
  <c r="D182" i="1" l="1"/>
  <c r="E182" i="1" s="1"/>
  <c r="C182" i="1"/>
  <c r="B183" i="1" l="1"/>
  <c r="D183" i="1" l="1"/>
  <c r="E183" i="1" s="1"/>
  <c r="C183" i="1"/>
  <c r="B184" i="1" l="1"/>
  <c r="D184" i="1" l="1"/>
  <c r="E184" i="1" s="1"/>
  <c r="C184" i="1"/>
  <c r="B185" i="1" l="1"/>
  <c r="D185" i="1" l="1"/>
  <c r="E185" i="1" s="1"/>
  <c r="C185" i="1"/>
  <c r="B186" i="1" l="1"/>
  <c r="D186" i="1" l="1"/>
  <c r="E186" i="1" s="1"/>
  <c r="C186" i="1"/>
  <c r="B187" i="1" l="1"/>
  <c r="D187" i="1" l="1"/>
  <c r="E187" i="1" s="1"/>
  <c r="C187" i="1"/>
  <c r="B188" i="1" l="1"/>
  <c r="D188" i="1" l="1"/>
  <c r="E188" i="1" s="1"/>
  <c r="C188" i="1"/>
  <c r="B189" i="1" l="1"/>
  <c r="D189" i="1" l="1"/>
  <c r="E189" i="1" s="1"/>
  <c r="C189" i="1"/>
  <c r="B190" i="1" l="1"/>
  <c r="D190" i="1" l="1"/>
  <c r="E190" i="1" s="1"/>
  <c r="C190" i="1"/>
  <c r="B191" i="1" l="1"/>
  <c r="D191" i="1" l="1"/>
  <c r="E191" i="1" s="1"/>
  <c r="C191" i="1"/>
  <c r="B192" i="1" l="1"/>
  <c r="D192" i="1" l="1"/>
  <c r="E192" i="1" s="1"/>
  <c r="C192" i="1"/>
  <c r="B193" i="1" l="1"/>
  <c r="D193" i="1" l="1"/>
  <c r="E193" i="1" s="1"/>
  <c r="C193" i="1"/>
  <c r="B194" i="1" l="1"/>
  <c r="D194" i="1" l="1"/>
  <c r="E194" i="1" s="1"/>
  <c r="C194" i="1"/>
  <c r="B195" i="1" l="1"/>
  <c r="D195" i="1" l="1"/>
  <c r="E195" i="1" s="1"/>
  <c r="C195" i="1"/>
  <c r="B196" i="1" l="1"/>
  <c r="D196" i="1" l="1"/>
  <c r="E196" i="1" s="1"/>
  <c r="C196" i="1"/>
  <c r="B197" i="1" l="1"/>
  <c r="D197" i="1" l="1"/>
  <c r="E197" i="1" s="1"/>
  <c r="C197" i="1"/>
  <c r="B198" i="1" l="1"/>
  <c r="D198" i="1" l="1"/>
  <c r="E198" i="1" s="1"/>
  <c r="C198" i="1"/>
  <c r="B199" i="1" l="1"/>
  <c r="D199" i="1" l="1"/>
  <c r="E199" i="1" s="1"/>
  <c r="C199" i="1"/>
  <c r="B200" i="1" l="1"/>
  <c r="D200" i="1" l="1"/>
  <c r="E200" i="1" s="1"/>
  <c r="C200" i="1"/>
  <c r="B201" i="1" l="1"/>
  <c r="D201" i="1" l="1"/>
  <c r="E201" i="1" s="1"/>
  <c r="C201" i="1"/>
  <c r="B202" i="1" l="1"/>
  <c r="D202" i="1" l="1"/>
  <c r="E202" i="1" s="1"/>
  <c r="C202" i="1"/>
  <c r="B203" i="1" l="1"/>
  <c r="D203" i="1" l="1"/>
  <c r="E203" i="1" s="1"/>
  <c r="C203" i="1"/>
  <c r="B204" i="1" l="1"/>
  <c r="D204" i="1" l="1"/>
  <c r="E204" i="1" s="1"/>
  <c r="C204" i="1"/>
  <c r="B205" i="1" l="1"/>
  <c r="D205" i="1" l="1"/>
  <c r="E205" i="1" s="1"/>
  <c r="C205" i="1"/>
  <c r="B206" i="1" l="1"/>
  <c r="D206" i="1" l="1"/>
  <c r="E206" i="1" s="1"/>
  <c r="C206" i="1"/>
  <c r="B207" i="1" l="1"/>
  <c r="D207" i="1" l="1"/>
  <c r="E207" i="1" s="1"/>
  <c r="C207" i="1"/>
  <c r="B208" i="1" l="1"/>
  <c r="D208" i="1" l="1"/>
  <c r="E208" i="1" s="1"/>
  <c r="C208" i="1"/>
  <c r="B209" i="1" l="1"/>
  <c r="D209" i="1" l="1"/>
  <c r="E209" i="1" s="1"/>
  <c r="C209" i="1"/>
  <c r="B210" i="1" l="1"/>
  <c r="D210" i="1" l="1"/>
  <c r="E210" i="1" s="1"/>
  <c r="C210" i="1"/>
  <c r="B211" i="1" l="1"/>
  <c r="D211" i="1" l="1"/>
  <c r="E211" i="1" s="1"/>
  <c r="C211" i="1"/>
  <c r="B212" i="1" l="1"/>
  <c r="D212" i="1" l="1"/>
  <c r="E212" i="1" s="1"/>
  <c r="C212" i="1"/>
  <c r="B213" i="1" l="1"/>
  <c r="D213" i="1" l="1"/>
  <c r="E213" i="1" s="1"/>
  <c r="C213" i="1"/>
  <c r="B214" i="1" l="1"/>
  <c r="D214" i="1" l="1"/>
  <c r="E214" i="1" s="1"/>
  <c r="C214" i="1"/>
  <c r="B215" i="1" l="1"/>
  <c r="D215" i="1" l="1"/>
  <c r="E215" i="1" s="1"/>
  <c r="C215" i="1"/>
  <c r="B216" i="1" l="1"/>
  <c r="D216" i="1" l="1"/>
  <c r="E216" i="1" s="1"/>
  <c r="C216" i="1"/>
  <c r="B217" i="1" l="1"/>
  <c r="D217" i="1" l="1"/>
  <c r="E217" i="1" s="1"/>
  <c r="C217" i="1"/>
  <c r="B218" i="1" l="1"/>
  <c r="D218" i="1" l="1"/>
  <c r="E218" i="1" s="1"/>
  <c r="C218" i="1"/>
  <c r="B219" i="1" l="1"/>
  <c r="D219" i="1" l="1"/>
  <c r="E219" i="1" s="1"/>
  <c r="C219" i="1"/>
  <c r="B220" i="1" l="1"/>
  <c r="D220" i="1" l="1"/>
  <c r="E220" i="1" s="1"/>
  <c r="C220" i="1"/>
  <c r="B221" i="1" l="1"/>
  <c r="D221" i="1" l="1"/>
  <c r="E221" i="1" s="1"/>
  <c r="C221" i="1"/>
  <c r="B222" i="1" l="1"/>
  <c r="C222" i="1" l="1"/>
  <c r="D222" i="1"/>
  <c r="E222" i="1" s="1"/>
  <c r="B223" i="1" l="1"/>
  <c r="C223" i="1" l="1"/>
  <c r="D223" i="1"/>
  <c r="E223" i="1" s="1"/>
  <c r="B224" i="1" l="1"/>
  <c r="C224" i="1" l="1"/>
  <c r="D224" i="1"/>
  <c r="E224" i="1" s="1"/>
  <c r="B225" i="1" l="1"/>
  <c r="C225" i="1" l="1"/>
  <c r="D225" i="1"/>
  <c r="E225" i="1" s="1"/>
  <c r="B226" i="1" l="1"/>
  <c r="C226" i="1" l="1"/>
  <c r="D226" i="1"/>
  <c r="E226" i="1" s="1"/>
  <c r="B227" i="1" l="1"/>
  <c r="C227" i="1" l="1"/>
  <c r="D227" i="1"/>
  <c r="E227" i="1" s="1"/>
  <c r="B228" i="1" l="1"/>
  <c r="C228" i="1" l="1"/>
  <c r="D228" i="1"/>
  <c r="E228" i="1" s="1"/>
  <c r="B229" i="1" l="1"/>
  <c r="C229" i="1" l="1"/>
  <c r="D229" i="1"/>
  <c r="E229" i="1" s="1"/>
  <c r="B230" i="1" l="1"/>
  <c r="C230" i="1" l="1"/>
  <c r="D230" i="1"/>
  <c r="E230" i="1" s="1"/>
  <c r="B231" i="1" l="1"/>
  <c r="C231" i="1" l="1"/>
  <c r="D231" i="1"/>
  <c r="E231" i="1" s="1"/>
  <c r="B232" i="1" l="1"/>
  <c r="C232" i="1" l="1"/>
  <c r="D232" i="1"/>
  <c r="E232" i="1" s="1"/>
  <c r="B233" i="1" l="1"/>
  <c r="C233" i="1" l="1"/>
  <c r="D233" i="1"/>
  <c r="E233" i="1" s="1"/>
  <c r="B234" i="1" l="1"/>
  <c r="C234" i="1" l="1"/>
  <c r="D234" i="1"/>
  <c r="E234" i="1" s="1"/>
  <c r="B235" i="1" l="1"/>
  <c r="C235" i="1" l="1"/>
  <c r="D235" i="1"/>
  <c r="E235" i="1" s="1"/>
  <c r="B236" i="1" l="1"/>
  <c r="C236" i="1" l="1"/>
  <c r="D236" i="1"/>
  <c r="E236" i="1" s="1"/>
  <c r="B237" i="1" l="1"/>
  <c r="C237" i="1" l="1"/>
  <c r="D237" i="1"/>
  <c r="E237" i="1" s="1"/>
  <c r="B238" i="1" l="1"/>
  <c r="C238" i="1" l="1"/>
  <c r="D238" i="1"/>
  <c r="E238" i="1" s="1"/>
  <c r="B239" i="1" l="1"/>
  <c r="C239" i="1" l="1"/>
  <c r="D239" i="1"/>
  <c r="E239" i="1" s="1"/>
  <c r="B240" i="1" l="1"/>
  <c r="C240" i="1" l="1"/>
  <c r="D240" i="1"/>
  <c r="E240" i="1" s="1"/>
  <c r="B241" i="1" l="1"/>
  <c r="C241" i="1" l="1"/>
  <c r="D241" i="1"/>
  <c r="E241" i="1" s="1"/>
  <c r="B242" i="1" l="1"/>
  <c r="C242" i="1" l="1"/>
  <c r="D242" i="1"/>
  <c r="E242" i="1" s="1"/>
  <c r="B243" i="1" l="1"/>
  <c r="C243" i="1" l="1"/>
  <c r="D243" i="1"/>
  <c r="E243" i="1" s="1"/>
  <c r="B244" i="1" l="1"/>
  <c r="C244" i="1" l="1"/>
  <c r="D244" i="1"/>
  <c r="E244" i="1" s="1"/>
  <c r="B245" i="1" l="1"/>
  <c r="C245" i="1" l="1"/>
  <c r="D245" i="1"/>
  <c r="E245" i="1" s="1"/>
  <c r="B246" i="1" l="1"/>
  <c r="C246" i="1" l="1"/>
  <c r="D246" i="1"/>
  <c r="E246" i="1" s="1"/>
  <c r="B247" i="1" l="1"/>
  <c r="C247" i="1" l="1"/>
  <c r="D247" i="1"/>
  <c r="E247" i="1" s="1"/>
  <c r="B248" i="1" l="1"/>
  <c r="C248" i="1" l="1"/>
  <c r="D248" i="1"/>
  <c r="E248" i="1" s="1"/>
  <c r="B249" i="1" l="1"/>
  <c r="C249" i="1" l="1"/>
  <c r="D249" i="1"/>
  <c r="E249" i="1" s="1"/>
  <c r="B250" i="1" l="1"/>
  <c r="C250" i="1" l="1"/>
  <c r="D250" i="1"/>
  <c r="E250" i="1" s="1"/>
  <c r="B251" i="1" l="1"/>
  <c r="C251" i="1" l="1"/>
  <c r="D251" i="1"/>
  <c r="E251" i="1" s="1"/>
  <c r="B252" i="1" l="1"/>
  <c r="C252" i="1" l="1"/>
  <c r="D252" i="1"/>
  <c r="E252" i="1" s="1"/>
  <c r="B253" i="1" l="1"/>
  <c r="C253" i="1" l="1"/>
  <c r="D253" i="1"/>
  <c r="E253" i="1" s="1"/>
  <c r="B254" i="1" l="1"/>
  <c r="C254" i="1" l="1"/>
  <c r="D254" i="1"/>
  <c r="E254" i="1" s="1"/>
  <c r="B255" i="1" l="1"/>
  <c r="C255" i="1" l="1"/>
  <c r="D255" i="1"/>
  <c r="E255" i="1" s="1"/>
  <c r="B256" i="1" l="1"/>
  <c r="C256" i="1" l="1"/>
  <c r="D256" i="1"/>
  <c r="E256" i="1" s="1"/>
  <c r="B257" i="1" l="1"/>
  <c r="C257" i="1" l="1"/>
  <c r="D257" i="1"/>
  <c r="E257" i="1" s="1"/>
  <c r="B258" i="1" l="1"/>
  <c r="C258" i="1" l="1"/>
  <c r="D258" i="1"/>
  <c r="E258" i="1" s="1"/>
  <c r="B259" i="1" l="1"/>
  <c r="C259" i="1" l="1"/>
  <c r="D259" i="1"/>
  <c r="E259" i="1" s="1"/>
  <c r="B260" i="1" l="1"/>
  <c r="C260" i="1" l="1"/>
  <c r="D260" i="1"/>
  <c r="E260" i="1" s="1"/>
  <c r="B261" i="1" l="1"/>
  <c r="C261" i="1" l="1"/>
  <c r="D261" i="1"/>
  <c r="E261" i="1" s="1"/>
  <c r="B262" i="1" l="1"/>
  <c r="C262" i="1" l="1"/>
  <c r="D262" i="1"/>
  <c r="E262" i="1" s="1"/>
  <c r="B263" i="1" l="1"/>
  <c r="C263" i="1" l="1"/>
  <c r="D263" i="1"/>
  <c r="E263" i="1" s="1"/>
  <c r="B264" i="1" l="1"/>
  <c r="C264" i="1" l="1"/>
  <c r="D264" i="1"/>
  <c r="E264" i="1" s="1"/>
  <c r="B265" i="1" l="1"/>
  <c r="C265" i="1" l="1"/>
  <c r="D265" i="1"/>
  <c r="E265" i="1" s="1"/>
  <c r="B266" i="1" l="1"/>
  <c r="C266" i="1" l="1"/>
  <c r="D266" i="1"/>
  <c r="E266" i="1" s="1"/>
  <c r="B267" i="1" l="1"/>
  <c r="C267" i="1" l="1"/>
  <c r="D267" i="1"/>
  <c r="E267" i="1" s="1"/>
  <c r="B268" i="1" l="1"/>
  <c r="C268" i="1" l="1"/>
  <c r="D268" i="1"/>
  <c r="E268" i="1" s="1"/>
  <c r="B269" i="1" l="1"/>
  <c r="C269" i="1" l="1"/>
  <c r="D269" i="1"/>
  <c r="E269" i="1" s="1"/>
  <c r="B270" i="1" l="1"/>
  <c r="C270" i="1" l="1"/>
  <c r="D270" i="1"/>
  <c r="E270" i="1" s="1"/>
  <c r="B271" i="1" l="1"/>
  <c r="C271" i="1" l="1"/>
  <c r="D271" i="1"/>
  <c r="E271" i="1" s="1"/>
  <c r="B272" i="1" l="1"/>
  <c r="C272" i="1" l="1"/>
  <c r="D272" i="1"/>
  <c r="E272" i="1" s="1"/>
  <c r="B273" i="1" l="1"/>
  <c r="C273" i="1" l="1"/>
  <c r="D273" i="1"/>
  <c r="E273" i="1" s="1"/>
  <c r="B274" i="1" l="1"/>
  <c r="C274" i="1" l="1"/>
  <c r="D274" i="1"/>
  <c r="E274" i="1" s="1"/>
  <c r="B275" i="1" l="1"/>
  <c r="C275" i="1" l="1"/>
  <c r="D275" i="1"/>
  <c r="E275" i="1" s="1"/>
  <c r="B276" i="1" l="1"/>
  <c r="C276" i="1" l="1"/>
  <c r="D276" i="1"/>
  <c r="E276" i="1" s="1"/>
  <c r="B277" i="1" l="1"/>
  <c r="C277" i="1" l="1"/>
  <c r="D277" i="1"/>
  <c r="E277" i="1" s="1"/>
  <c r="B278" i="1" l="1"/>
  <c r="C278" i="1" l="1"/>
  <c r="D278" i="1"/>
  <c r="E278" i="1" s="1"/>
  <c r="B279" i="1" l="1"/>
  <c r="C279" i="1" l="1"/>
  <c r="D279" i="1"/>
  <c r="E279" i="1" s="1"/>
  <c r="B280" i="1" l="1"/>
  <c r="C280" i="1" l="1"/>
  <c r="D280" i="1"/>
  <c r="E280" i="1" s="1"/>
  <c r="B281" i="1" l="1"/>
  <c r="C281" i="1" l="1"/>
  <c r="D281" i="1"/>
  <c r="E281" i="1" s="1"/>
  <c r="B282" i="1" l="1"/>
  <c r="C282" i="1" l="1"/>
  <c r="D282" i="1"/>
  <c r="E282" i="1" s="1"/>
  <c r="B283" i="1" l="1"/>
  <c r="C283" i="1" l="1"/>
  <c r="D283" i="1"/>
  <c r="E283" i="1" s="1"/>
  <c r="B284" i="1" l="1"/>
  <c r="C284" i="1" l="1"/>
  <c r="D284" i="1"/>
  <c r="E284" i="1" s="1"/>
  <c r="B285" i="1" l="1"/>
  <c r="D285" i="1" l="1"/>
  <c r="E285" i="1" s="1"/>
  <c r="C285" i="1"/>
  <c r="B286" i="1" l="1"/>
  <c r="D286" i="1" l="1"/>
  <c r="E286" i="1" s="1"/>
  <c r="C286" i="1"/>
  <c r="B287" i="1" l="1"/>
  <c r="D287" i="1" l="1"/>
  <c r="E287" i="1" s="1"/>
  <c r="C287" i="1"/>
  <c r="B288" i="1" l="1"/>
  <c r="D288" i="1" l="1"/>
  <c r="E288" i="1" s="1"/>
  <c r="C288" i="1"/>
  <c r="B289" i="1" l="1"/>
  <c r="D289" i="1" l="1"/>
  <c r="E289" i="1" s="1"/>
  <c r="C289" i="1"/>
  <c r="B290" i="1" l="1"/>
  <c r="D290" i="1" l="1"/>
  <c r="E290" i="1" s="1"/>
  <c r="C290" i="1"/>
  <c r="B291" i="1" l="1"/>
  <c r="D291" i="1" l="1"/>
  <c r="E291" i="1" s="1"/>
  <c r="C291" i="1"/>
  <c r="B292" i="1" l="1"/>
  <c r="D292" i="1" l="1"/>
  <c r="E292" i="1" s="1"/>
  <c r="C292" i="1"/>
  <c r="B293" i="1" l="1"/>
  <c r="D293" i="1" l="1"/>
  <c r="E293" i="1" s="1"/>
  <c r="C293" i="1"/>
  <c r="B294" i="1" l="1"/>
  <c r="D294" i="1" l="1"/>
  <c r="E294" i="1" s="1"/>
  <c r="C294" i="1"/>
  <c r="B295" i="1" l="1"/>
  <c r="D295" i="1" l="1"/>
  <c r="E295" i="1" s="1"/>
  <c r="C295" i="1"/>
  <c r="B296" i="1" l="1"/>
  <c r="D296" i="1" l="1"/>
  <c r="E296" i="1" s="1"/>
  <c r="C296" i="1"/>
  <c r="B297" i="1" l="1"/>
  <c r="D297" i="1" l="1"/>
  <c r="E297" i="1" s="1"/>
  <c r="C297" i="1"/>
  <c r="B298" i="1" l="1"/>
  <c r="D298" i="1" l="1"/>
  <c r="E298" i="1" s="1"/>
  <c r="C298" i="1"/>
  <c r="B299" i="1" l="1"/>
  <c r="D299" i="1" l="1"/>
  <c r="E299" i="1" s="1"/>
  <c r="C299" i="1"/>
  <c r="B300" i="1" l="1"/>
  <c r="D300" i="1" l="1"/>
  <c r="E300" i="1" s="1"/>
  <c r="C300" i="1"/>
  <c r="B301" i="1" l="1"/>
  <c r="D301" i="1" l="1"/>
  <c r="E301" i="1" s="1"/>
  <c r="C301" i="1"/>
  <c r="B302" i="1" l="1"/>
  <c r="D302" i="1" l="1"/>
  <c r="E302" i="1" s="1"/>
  <c r="C302" i="1"/>
  <c r="B303" i="1" l="1"/>
  <c r="D303" i="1" l="1"/>
  <c r="E303" i="1" s="1"/>
  <c r="C303" i="1"/>
  <c r="B304" i="1" l="1"/>
  <c r="D304" i="1" l="1"/>
  <c r="E304" i="1" s="1"/>
  <c r="C304" i="1"/>
  <c r="B305" i="1" l="1"/>
  <c r="D305" i="1" l="1"/>
  <c r="E305" i="1" s="1"/>
  <c r="C305" i="1"/>
  <c r="B306" i="1" l="1"/>
  <c r="D306" i="1" l="1"/>
  <c r="E306" i="1" s="1"/>
  <c r="C306" i="1"/>
  <c r="B307" i="1" l="1"/>
  <c r="D307" i="1" l="1"/>
  <c r="E307" i="1" s="1"/>
  <c r="C307" i="1"/>
  <c r="B308" i="1" l="1"/>
  <c r="D308" i="1" l="1"/>
  <c r="E308" i="1" s="1"/>
  <c r="C308" i="1"/>
  <c r="B309" i="1" l="1"/>
  <c r="D309" i="1" l="1"/>
  <c r="E309" i="1" s="1"/>
  <c r="C309" i="1"/>
  <c r="B310" i="1" l="1"/>
  <c r="D310" i="1" l="1"/>
  <c r="E310" i="1" s="1"/>
  <c r="C310" i="1"/>
  <c r="B311" i="1" l="1"/>
  <c r="D311" i="1" l="1"/>
  <c r="E311" i="1" s="1"/>
  <c r="C311" i="1"/>
  <c r="B312" i="1" l="1"/>
  <c r="D312" i="1" l="1"/>
  <c r="E312" i="1" s="1"/>
  <c r="C312" i="1"/>
  <c r="B313" i="1" l="1"/>
  <c r="D313" i="1" l="1"/>
  <c r="E313" i="1" s="1"/>
  <c r="C313" i="1"/>
  <c r="B314" i="1" l="1"/>
  <c r="D314" i="1" l="1"/>
  <c r="E314" i="1" s="1"/>
  <c r="C314" i="1"/>
  <c r="B315" i="1" l="1"/>
  <c r="D315" i="1" l="1"/>
  <c r="E315" i="1" s="1"/>
  <c r="C315" i="1"/>
  <c r="B316" i="1" l="1"/>
  <c r="D316" i="1" l="1"/>
  <c r="E316" i="1" s="1"/>
  <c r="C316" i="1"/>
  <c r="B317" i="1" l="1"/>
  <c r="D317" i="1" l="1"/>
  <c r="E317" i="1" s="1"/>
  <c r="C317" i="1"/>
  <c r="B318" i="1" l="1"/>
  <c r="D318" i="1" l="1"/>
  <c r="E318" i="1" s="1"/>
  <c r="C318" i="1"/>
  <c r="B319" i="1" l="1"/>
  <c r="D319" i="1" l="1"/>
  <c r="E319" i="1" s="1"/>
  <c r="C319" i="1"/>
  <c r="B320" i="1" l="1"/>
  <c r="D320" i="1" l="1"/>
  <c r="E320" i="1" s="1"/>
  <c r="C320" i="1"/>
  <c r="B321" i="1" l="1"/>
  <c r="D321" i="1" l="1"/>
  <c r="E321" i="1" s="1"/>
  <c r="C321" i="1"/>
  <c r="B322" i="1" l="1"/>
  <c r="D322" i="1" l="1"/>
  <c r="E322" i="1" s="1"/>
  <c r="C322" i="1"/>
  <c r="B323" i="1" l="1"/>
  <c r="D323" i="1" l="1"/>
  <c r="E323" i="1" s="1"/>
  <c r="C323" i="1"/>
  <c r="B324" i="1" l="1"/>
  <c r="D324" i="1" l="1"/>
  <c r="E324" i="1" s="1"/>
  <c r="C324" i="1"/>
  <c r="B325" i="1" l="1"/>
  <c r="D325" i="1" l="1"/>
  <c r="E325" i="1" s="1"/>
  <c r="C325" i="1"/>
  <c r="B326" i="1" l="1"/>
  <c r="D326" i="1" l="1"/>
  <c r="E326" i="1" s="1"/>
  <c r="C326" i="1"/>
  <c r="B327" i="1" l="1"/>
  <c r="D327" i="1" l="1"/>
  <c r="E327" i="1" s="1"/>
  <c r="C327" i="1"/>
  <c r="B328" i="1" l="1"/>
  <c r="D328" i="1" l="1"/>
  <c r="E328" i="1" s="1"/>
  <c r="C328" i="1"/>
  <c r="B329" i="1" l="1"/>
  <c r="D329" i="1" l="1"/>
  <c r="E329" i="1" s="1"/>
  <c r="C329" i="1"/>
  <c r="B330" i="1" l="1"/>
  <c r="D330" i="1" l="1"/>
  <c r="E330" i="1" s="1"/>
  <c r="C330" i="1"/>
  <c r="B331" i="1" l="1"/>
  <c r="D331" i="1" l="1"/>
  <c r="E331" i="1" s="1"/>
  <c r="C331" i="1"/>
  <c r="B332" i="1" l="1"/>
  <c r="D332" i="1" l="1"/>
  <c r="E332" i="1" s="1"/>
  <c r="C332" i="1"/>
  <c r="B333" i="1" l="1"/>
  <c r="D333" i="1" l="1"/>
  <c r="E333" i="1" s="1"/>
  <c r="C333" i="1"/>
  <c r="B334" i="1" l="1"/>
  <c r="D334" i="1" l="1"/>
  <c r="E334" i="1" s="1"/>
  <c r="C334" i="1"/>
  <c r="B335" i="1" l="1"/>
  <c r="D335" i="1" l="1"/>
  <c r="E335" i="1" s="1"/>
  <c r="C335" i="1"/>
  <c r="B336" i="1" l="1"/>
  <c r="D336" i="1" l="1"/>
  <c r="E336" i="1" s="1"/>
  <c r="C336" i="1"/>
  <c r="B337" i="1" l="1"/>
  <c r="D337" i="1" l="1"/>
  <c r="E337" i="1" s="1"/>
  <c r="C337" i="1"/>
  <c r="B338" i="1" l="1"/>
  <c r="D338" i="1" l="1"/>
  <c r="E338" i="1" s="1"/>
  <c r="C338" i="1"/>
  <c r="B339" i="1" l="1"/>
  <c r="D339" i="1" l="1"/>
  <c r="E339" i="1" s="1"/>
  <c r="C339" i="1"/>
  <c r="B340" i="1" l="1"/>
  <c r="D340" i="1" l="1"/>
  <c r="E340" i="1" s="1"/>
  <c r="C340" i="1"/>
  <c r="B341" i="1" l="1"/>
  <c r="D341" i="1" l="1"/>
  <c r="E341" i="1" s="1"/>
  <c r="C341" i="1"/>
  <c r="B342" i="1" l="1"/>
  <c r="D342" i="1" l="1"/>
  <c r="E342" i="1" s="1"/>
  <c r="C342" i="1"/>
  <c r="B343" i="1" l="1"/>
  <c r="D343" i="1" l="1"/>
  <c r="E343" i="1" s="1"/>
  <c r="C343" i="1"/>
  <c r="B344" i="1" l="1"/>
  <c r="D344" i="1" l="1"/>
  <c r="E344" i="1" s="1"/>
  <c r="C344" i="1"/>
  <c r="B345" i="1" l="1"/>
  <c r="D345" i="1" l="1"/>
  <c r="E345" i="1" s="1"/>
  <c r="C345" i="1"/>
  <c r="B346" i="1" l="1"/>
  <c r="D346" i="1" l="1"/>
  <c r="E346" i="1" s="1"/>
  <c r="C346" i="1"/>
  <c r="B347" i="1" l="1"/>
  <c r="D347" i="1" l="1"/>
  <c r="E347" i="1" s="1"/>
  <c r="C347" i="1"/>
  <c r="B348" i="1" l="1"/>
  <c r="D348" i="1" l="1"/>
  <c r="E348" i="1" s="1"/>
  <c r="C348" i="1"/>
  <c r="B349" i="1" l="1"/>
  <c r="D349" i="1" l="1"/>
  <c r="E349" i="1" s="1"/>
  <c r="C349" i="1"/>
  <c r="B350" i="1" l="1"/>
  <c r="D350" i="1" l="1"/>
  <c r="E350" i="1" s="1"/>
  <c r="C350" i="1"/>
  <c r="B351" i="1" l="1"/>
  <c r="D351" i="1" l="1"/>
  <c r="E351" i="1" s="1"/>
  <c r="C351" i="1"/>
  <c r="B352" i="1" l="1"/>
  <c r="D352" i="1" l="1"/>
  <c r="E352" i="1" s="1"/>
  <c r="C352" i="1"/>
  <c r="B353" i="1" l="1"/>
  <c r="D353" i="1" l="1"/>
  <c r="E353" i="1" s="1"/>
  <c r="C353" i="1"/>
  <c r="B354" i="1" l="1"/>
  <c r="D354" i="1" l="1"/>
  <c r="E354" i="1" s="1"/>
  <c r="C354" i="1"/>
  <c r="B355" i="1" l="1"/>
  <c r="D355" i="1" l="1"/>
  <c r="E355" i="1" s="1"/>
  <c r="C355" i="1"/>
  <c r="B356" i="1" l="1"/>
  <c r="D356" i="1" l="1"/>
  <c r="E356" i="1" s="1"/>
  <c r="C356" i="1"/>
  <c r="B357" i="1" l="1"/>
  <c r="D357" i="1" l="1"/>
  <c r="E357" i="1" s="1"/>
  <c r="C357" i="1"/>
  <c r="B358" i="1" l="1"/>
  <c r="D358" i="1" l="1"/>
  <c r="E358" i="1" s="1"/>
  <c r="C358" i="1"/>
  <c r="B359" i="1" l="1"/>
  <c r="D359" i="1" l="1"/>
  <c r="E359" i="1" s="1"/>
  <c r="C359" i="1"/>
  <c r="B360" i="1" l="1"/>
  <c r="D360" i="1" l="1"/>
  <c r="E360" i="1" s="1"/>
  <c r="C360" i="1"/>
  <c r="B361" i="1" l="1"/>
  <c r="D361" i="1" l="1"/>
  <c r="E361" i="1" s="1"/>
  <c r="C361" i="1"/>
  <c r="B362" i="1" l="1"/>
  <c r="D362" i="1" l="1"/>
  <c r="E362" i="1" s="1"/>
  <c r="C362" i="1"/>
  <c r="B363" i="1" l="1"/>
  <c r="D363" i="1" l="1"/>
  <c r="E363" i="1" s="1"/>
  <c r="C363" i="1"/>
  <c r="B364" i="1" l="1"/>
  <c r="D364" i="1" l="1"/>
  <c r="E364" i="1" s="1"/>
  <c r="C364" i="1"/>
  <c r="B365" i="1" l="1"/>
  <c r="D365" i="1" l="1"/>
  <c r="E365" i="1" s="1"/>
  <c r="C365" i="1"/>
  <c r="B366" i="1" l="1"/>
  <c r="D366" i="1" l="1"/>
  <c r="E366" i="1" s="1"/>
  <c r="C366" i="1"/>
  <c r="B367" i="1" l="1"/>
  <c r="D367" i="1" l="1"/>
  <c r="E367" i="1" s="1"/>
  <c r="C367" i="1"/>
  <c r="B368" i="1" l="1"/>
  <c r="D368" i="1" l="1"/>
  <c r="E368" i="1" s="1"/>
  <c r="C368" i="1"/>
  <c r="B369" i="1" l="1"/>
  <c r="D369" i="1" l="1"/>
  <c r="E369" i="1" s="1"/>
  <c r="C369" i="1"/>
</calcChain>
</file>

<file path=xl/sharedStrings.xml><?xml version="1.0" encoding="utf-8"?>
<sst xmlns="http://schemas.openxmlformats.org/spreadsheetml/2006/main" count="35" uniqueCount="31">
  <si>
    <t>Loan Term (Years)</t>
  </si>
  <si>
    <t>Annual Interest Rate</t>
  </si>
  <si>
    <t>Payments per Year</t>
  </si>
  <si>
    <t>Payment</t>
  </si>
  <si>
    <t>Month</t>
  </si>
  <si>
    <t>Interest</t>
  </si>
  <si>
    <t>Principal</t>
  </si>
  <si>
    <t>Balance</t>
  </si>
  <si>
    <t>Current Balance</t>
  </si>
  <si>
    <t>Interest Rate (APR)</t>
  </si>
  <si>
    <t>Total Interest</t>
  </si>
  <si>
    <t>DEBT CALCULATOR</t>
  </si>
  <si>
    <t>Debt / Mortgage</t>
  </si>
  <si>
    <t>(maximum 30 years)</t>
  </si>
  <si>
    <t>OVERVIEW</t>
  </si>
  <si>
    <t>Date</t>
  </si>
  <si>
    <t>Name</t>
  </si>
  <si>
    <t>Mr and Mrs Smith</t>
  </si>
  <si>
    <t>MORTGAGE / LOAN DETAILS</t>
  </si>
  <si>
    <t>Total Debt Repayment</t>
  </si>
  <si>
    <t>EARLY REPAYMENT</t>
  </si>
  <si>
    <t>Number of months to clear debt</t>
  </si>
  <si>
    <t>Number of years to clear debt</t>
  </si>
  <si>
    <t>Increased monthly payment</t>
  </si>
  <si>
    <t>Additional monthly payment to pay down early</t>
  </si>
  <si>
    <t>Monetary saving by paying early</t>
  </si>
  <si>
    <t>Minimum capital and interest payments per month</t>
  </si>
  <si>
    <t>Enter Number of years</t>
  </si>
  <si>
    <t>Enter Interest Rate</t>
  </si>
  <si>
    <t>Do not change</t>
  </si>
  <si>
    <t>Leave blank will 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</si>
</sst>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&quot;£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3" fontId="4" fillId="0" borderId="0" xfId="1" applyFont="1"/>
    <xf numFmtId="164" fontId="4" fillId="0" borderId="0" xfId="0" applyNumberFormat="1" applyFont="1"/>
    <xf numFmtId="0" fontId="4" fillId="0" borderId="2" xfId="0" applyFont="1" applyBorder="1" applyProtection="1">
      <protection locked="0"/>
    </xf>
    <xf numFmtId="10" fontId="4" fillId="6" borderId="2" xfId="0" applyNumberFormat="1" applyFont="1" applyFill="1" applyBorder="1"/>
    <xf numFmtId="44" fontId="3" fillId="6" borderId="2" xfId="0" applyNumberFormat="1" applyFont="1" applyFill="1" applyBorder="1" applyAlignment="1">
      <alignment horizontal="left" indent="26"/>
    </xf>
    <xf numFmtId="44" fontId="3" fillId="6" borderId="2" xfId="0" applyNumberFormat="1" applyFont="1" applyFill="1" applyBorder="1" applyAlignment="1">
      <alignment horizontal="left" indent="23"/>
    </xf>
    <xf numFmtId="2" fontId="4" fillId="5" borderId="2" xfId="0" applyNumberFormat="1" applyFont="1" applyFill="1" applyBorder="1"/>
    <xf numFmtId="166" fontId="4" fillId="5" borderId="2" xfId="0" applyNumberFormat="1" applyFont="1" applyFill="1" applyBorder="1"/>
    <xf numFmtId="2" fontId="4" fillId="6" borderId="2" xfId="0" applyNumberFormat="1" applyFont="1" applyFill="1" applyBorder="1"/>
    <xf numFmtId="2" fontId="3" fillId="6" borderId="2" xfId="0" applyNumberFormat="1" applyFont="1" applyFill="1" applyBorder="1"/>
    <xf numFmtId="166" fontId="4" fillId="6" borderId="2" xfId="0" applyNumberFormat="1" applyFont="1" applyFill="1" applyBorder="1"/>
    <xf numFmtId="0" fontId="4" fillId="5" borderId="2" xfId="0" applyFont="1" applyFill="1" applyBorder="1"/>
    <xf numFmtId="0" fontId="3" fillId="6" borderId="2" xfId="0" applyFont="1" applyFill="1" applyBorder="1"/>
    <xf numFmtId="166" fontId="3" fillId="6" borderId="2" xfId="0" applyNumberFormat="1" applyFont="1" applyFill="1" applyBorder="1"/>
    <xf numFmtId="0" fontId="7" fillId="4" borderId="2" xfId="0" applyFont="1" applyFill="1" applyBorder="1"/>
    <xf numFmtId="0" fontId="7" fillId="5" borderId="2" xfId="0" applyFont="1" applyFill="1" applyBorder="1"/>
    <xf numFmtId="17" fontId="7" fillId="5" borderId="2" xfId="0" applyNumberFormat="1" applyFont="1" applyFill="1" applyBorder="1" applyAlignment="1">
      <alignment horizontal="right"/>
    </xf>
    <xf numFmtId="0" fontId="2" fillId="4" borderId="2" xfId="0" applyFont="1" applyFill="1" applyBorder="1"/>
    <xf numFmtId="0" fontId="4" fillId="4" borderId="2" xfId="0" applyFont="1" applyFill="1" applyBorder="1"/>
    <xf numFmtId="0" fontId="4" fillId="0" borderId="2" xfId="0" applyFont="1" applyBorder="1"/>
    <xf numFmtId="0" fontId="3" fillId="0" borderId="2" xfId="0" applyFont="1" applyBorder="1"/>
    <xf numFmtId="0" fontId="3" fillId="5" borderId="2" xfId="0" applyFont="1" applyFill="1" applyBorder="1"/>
    <xf numFmtId="0" fontId="0" fillId="0" borderId="2" xfId="0" applyBorder="1"/>
    <xf numFmtId="0" fontId="0" fillId="5" borderId="2" xfId="0" applyFill="1" applyBorder="1"/>
    <xf numFmtId="166" fontId="2" fillId="6" borderId="2" xfId="0" applyNumberFormat="1" applyFont="1" applyFill="1" applyBorder="1"/>
    <xf numFmtId="17" fontId="7" fillId="4" borderId="2" xfId="0" applyNumberFormat="1" applyFont="1" applyFill="1" applyBorder="1" applyProtection="1">
      <protection locked="0"/>
    </xf>
    <xf numFmtId="17" fontId="7" fillId="4" borderId="2" xfId="0" applyNumberFormat="1" applyFont="1" applyFill="1" applyBorder="1" applyAlignment="1" applyProtection="1">
      <alignment horizontal="right"/>
      <protection locked="0"/>
    </xf>
    <xf numFmtId="0" fontId="7" fillId="4" borderId="2" xfId="0" applyFont="1" applyFill="1" applyBorder="1" applyAlignment="1">
      <alignment horizontal="centerContinuous"/>
    </xf>
    <xf numFmtId="0" fontId="6" fillId="4" borderId="2" xfId="0" applyFont="1" applyFill="1" applyBorder="1" applyAlignment="1">
      <alignment horizontal="centerContinuous"/>
    </xf>
    <xf numFmtId="0" fontId="9" fillId="0" borderId="2" xfId="0" applyFont="1" applyBorder="1"/>
    <xf numFmtId="44" fontId="9" fillId="0" borderId="2" xfId="2" applyFont="1" applyBorder="1" applyProtection="1">
      <protection locked="0"/>
    </xf>
    <xf numFmtId="0" fontId="8" fillId="0" borderId="2" xfId="0" applyFont="1" applyBorder="1"/>
    <xf numFmtId="164" fontId="8" fillId="0" borderId="2" xfId="1" applyNumberFormat="1" applyFont="1" applyBorder="1" applyProtection="1">
      <protection locked="0"/>
    </xf>
    <xf numFmtId="10" fontId="8" fillId="0" borderId="2" xfId="0" applyNumberFormat="1" applyFont="1" applyBorder="1" applyProtection="1">
      <protection locked="0"/>
    </xf>
    <xf numFmtId="166" fontId="9" fillId="6" borderId="2" xfId="2" applyNumberFormat="1" applyFont="1" applyFill="1" applyBorder="1" applyProtection="1"/>
    <xf numFmtId="165" fontId="8" fillId="6" borderId="2" xfId="1" applyNumberFormat="1" applyFont="1" applyFill="1" applyBorder="1" applyProtection="1"/>
    <xf numFmtId="0" fontId="5" fillId="3" borderId="2" xfId="0" applyFont="1" applyFill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2">
    <dxf>
      <font>
        <condense val="0"/>
        <extend val="0"/>
        <color auto="1"/>
      </font>
      <border>
        <bottom style="thin">
          <color indexed="64"/>
        </bottom>
      </border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ED63-19D6-428C-8AD2-9E5083051AC6}">
  <dimension ref="A1:G369"/>
  <sheetViews>
    <sheetView workbookViewId="0">
      <selection activeCell="I9" sqref="I9"/>
    </sheetView>
  </sheetViews>
  <sheetFormatPr defaultRowHeight="14.5" x14ac:dyDescent="0.35"/>
  <cols>
    <col min="1" max="1" width="21.6328125" customWidth="1"/>
    <col min="2" max="2" width="17.54296875" customWidth="1"/>
    <col min="3" max="5" width="12.6328125" customWidth="1"/>
    <col min="241" max="241" width="18.90625" bestFit="1" customWidth="1"/>
    <col min="242" max="245" width="12.6328125" customWidth="1"/>
    <col min="250" max="250" width="10.08984375" bestFit="1" customWidth="1"/>
    <col min="497" max="497" width="18.90625" bestFit="1" customWidth="1"/>
    <col min="498" max="501" width="12.6328125" customWidth="1"/>
    <col min="506" max="506" width="10.08984375" bestFit="1" customWidth="1"/>
    <col min="753" max="753" width="18.90625" bestFit="1" customWidth="1"/>
    <col min="754" max="757" width="12.6328125" customWidth="1"/>
    <col min="762" max="762" width="10.08984375" bestFit="1" customWidth="1"/>
    <col min="1009" max="1009" width="18.90625" bestFit="1" customWidth="1"/>
    <col min="1010" max="1013" width="12.6328125" customWidth="1"/>
    <col min="1018" max="1018" width="10.08984375" bestFit="1" customWidth="1"/>
    <col min="1265" max="1265" width="18.90625" bestFit="1" customWidth="1"/>
    <col min="1266" max="1269" width="12.6328125" customWidth="1"/>
    <col min="1274" max="1274" width="10.08984375" bestFit="1" customWidth="1"/>
    <col min="1521" max="1521" width="18.90625" bestFit="1" customWidth="1"/>
    <col min="1522" max="1525" width="12.6328125" customWidth="1"/>
    <col min="1530" max="1530" width="10.08984375" bestFit="1" customWidth="1"/>
    <col min="1777" max="1777" width="18.90625" bestFit="1" customWidth="1"/>
    <col min="1778" max="1781" width="12.6328125" customWidth="1"/>
    <col min="1786" max="1786" width="10.08984375" bestFit="1" customWidth="1"/>
    <col min="2033" max="2033" width="18.90625" bestFit="1" customWidth="1"/>
    <col min="2034" max="2037" width="12.6328125" customWidth="1"/>
    <col min="2042" max="2042" width="10.08984375" bestFit="1" customWidth="1"/>
    <col min="2289" max="2289" width="18.90625" bestFit="1" customWidth="1"/>
    <col min="2290" max="2293" width="12.6328125" customWidth="1"/>
    <col min="2298" max="2298" width="10.08984375" bestFit="1" customWidth="1"/>
    <col min="2545" max="2545" width="18.90625" bestFit="1" customWidth="1"/>
    <col min="2546" max="2549" width="12.6328125" customWidth="1"/>
    <col min="2554" max="2554" width="10.08984375" bestFit="1" customWidth="1"/>
    <col min="2801" max="2801" width="18.90625" bestFit="1" customWidth="1"/>
    <col min="2802" max="2805" width="12.6328125" customWidth="1"/>
    <col min="2810" max="2810" width="10.08984375" bestFit="1" customWidth="1"/>
    <col min="3057" max="3057" width="18.90625" bestFit="1" customWidth="1"/>
    <col min="3058" max="3061" width="12.6328125" customWidth="1"/>
    <col min="3066" max="3066" width="10.08984375" bestFit="1" customWidth="1"/>
    <col min="3313" max="3313" width="18.90625" bestFit="1" customWidth="1"/>
    <col min="3314" max="3317" width="12.6328125" customWidth="1"/>
    <col min="3322" max="3322" width="10.08984375" bestFit="1" customWidth="1"/>
    <col min="3569" max="3569" width="18.90625" bestFit="1" customWidth="1"/>
    <col min="3570" max="3573" width="12.6328125" customWidth="1"/>
    <col min="3578" max="3578" width="10.08984375" bestFit="1" customWidth="1"/>
    <col min="3825" max="3825" width="18.90625" bestFit="1" customWidth="1"/>
    <col min="3826" max="3829" width="12.6328125" customWidth="1"/>
    <col min="3834" max="3834" width="10.08984375" bestFit="1" customWidth="1"/>
    <col min="4081" max="4081" width="18.90625" bestFit="1" customWidth="1"/>
    <col min="4082" max="4085" width="12.6328125" customWidth="1"/>
    <col min="4090" max="4090" width="10.08984375" bestFit="1" customWidth="1"/>
    <col min="4337" max="4337" width="18.90625" bestFit="1" customWidth="1"/>
    <col min="4338" max="4341" width="12.6328125" customWidth="1"/>
    <col min="4346" max="4346" width="10.08984375" bestFit="1" customWidth="1"/>
    <col min="4593" max="4593" width="18.90625" bestFit="1" customWidth="1"/>
    <col min="4594" max="4597" width="12.6328125" customWidth="1"/>
    <col min="4602" max="4602" width="10.08984375" bestFit="1" customWidth="1"/>
    <col min="4849" max="4849" width="18.90625" bestFit="1" customWidth="1"/>
    <col min="4850" max="4853" width="12.6328125" customWidth="1"/>
    <col min="4858" max="4858" width="10.08984375" bestFit="1" customWidth="1"/>
    <col min="5105" max="5105" width="18.90625" bestFit="1" customWidth="1"/>
    <col min="5106" max="5109" width="12.6328125" customWidth="1"/>
    <col min="5114" max="5114" width="10.08984375" bestFit="1" customWidth="1"/>
    <col min="5361" max="5361" width="18.90625" bestFit="1" customWidth="1"/>
    <col min="5362" max="5365" width="12.6328125" customWidth="1"/>
    <col min="5370" max="5370" width="10.08984375" bestFit="1" customWidth="1"/>
    <col min="5617" max="5617" width="18.90625" bestFit="1" customWidth="1"/>
    <col min="5618" max="5621" width="12.6328125" customWidth="1"/>
    <col min="5626" max="5626" width="10.08984375" bestFit="1" customWidth="1"/>
    <col min="5873" max="5873" width="18.90625" bestFit="1" customWidth="1"/>
    <col min="5874" max="5877" width="12.6328125" customWidth="1"/>
    <col min="5882" max="5882" width="10.08984375" bestFit="1" customWidth="1"/>
    <col min="6129" max="6129" width="18.90625" bestFit="1" customWidth="1"/>
    <col min="6130" max="6133" width="12.6328125" customWidth="1"/>
    <col min="6138" max="6138" width="10.08984375" bestFit="1" customWidth="1"/>
    <col min="6385" max="6385" width="18.90625" bestFit="1" customWidth="1"/>
    <col min="6386" max="6389" width="12.6328125" customWidth="1"/>
    <col min="6394" max="6394" width="10.08984375" bestFit="1" customWidth="1"/>
    <col min="6641" max="6641" width="18.90625" bestFit="1" customWidth="1"/>
    <col min="6642" max="6645" width="12.6328125" customWidth="1"/>
    <col min="6650" max="6650" width="10.08984375" bestFit="1" customWidth="1"/>
    <col min="6897" max="6897" width="18.90625" bestFit="1" customWidth="1"/>
    <col min="6898" max="6901" width="12.6328125" customWidth="1"/>
    <col min="6906" max="6906" width="10.08984375" bestFit="1" customWidth="1"/>
    <col min="7153" max="7153" width="18.90625" bestFit="1" customWidth="1"/>
    <col min="7154" max="7157" width="12.6328125" customWidth="1"/>
    <col min="7162" max="7162" width="10.08984375" bestFit="1" customWidth="1"/>
    <col min="7409" max="7409" width="18.90625" bestFit="1" customWidth="1"/>
    <col min="7410" max="7413" width="12.6328125" customWidth="1"/>
    <col min="7418" max="7418" width="10.08984375" bestFit="1" customWidth="1"/>
    <col min="7665" max="7665" width="18.90625" bestFit="1" customWidth="1"/>
    <col min="7666" max="7669" width="12.6328125" customWidth="1"/>
    <col min="7674" max="7674" width="10.08984375" bestFit="1" customWidth="1"/>
    <col min="7921" max="7921" width="18.90625" bestFit="1" customWidth="1"/>
    <col min="7922" max="7925" width="12.6328125" customWidth="1"/>
    <col min="7930" max="7930" width="10.08984375" bestFit="1" customWidth="1"/>
    <col min="8177" max="8177" width="18.90625" bestFit="1" customWidth="1"/>
    <col min="8178" max="8181" width="12.6328125" customWidth="1"/>
    <col min="8186" max="8186" width="10.08984375" bestFit="1" customWidth="1"/>
    <col min="8433" max="8433" width="18.90625" bestFit="1" customWidth="1"/>
    <col min="8434" max="8437" width="12.6328125" customWidth="1"/>
    <col min="8442" max="8442" width="10.08984375" bestFit="1" customWidth="1"/>
    <col min="8689" max="8689" width="18.90625" bestFit="1" customWidth="1"/>
    <col min="8690" max="8693" width="12.6328125" customWidth="1"/>
    <col min="8698" max="8698" width="10.08984375" bestFit="1" customWidth="1"/>
    <col min="8945" max="8945" width="18.90625" bestFit="1" customWidth="1"/>
    <col min="8946" max="8949" width="12.6328125" customWidth="1"/>
    <col min="8954" max="8954" width="10.08984375" bestFit="1" customWidth="1"/>
    <col min="9201" max="9201" width="18.90625" bestFit="1" customWidth="1"/>
    <col min="9202" max="9205" width="12.6328125" customWidth="1"/>
    <col min="9210" max="9210" width="10.08984375" bestFit="1" customWidth="1"/>
    <col min="9457" max="9457" width="18.90625" bestFit="1" customWidth="1"/>
    <col min="9458" max="9461" width="12.6328125" customWidth="1"/>
    <col min="9466" max="9466" width="10.08984375" bestFit="1" customWidth="1"/>
    <col min="9713" max="9713" width="18.90625" bestFit="1" customWidth="1"/>
    <col min="9714" max="9717" width="12.6328125" customWidth="1"/>
    <col min="9722" max="9722" width="10.08984375" bestFit="1" customWidth="1"/>
    <col min="9969" max="9969" width="18.90625" bestFit="1" customWidth="1"/>
    <col min="9970" max="9973" width="12.6328125" customWidth="1"/>
    <col min="9978" max="9978" width="10.08984375" bestFit="1" customWidth="1"/>
    <col min="10225" max="10225" width="18.90625" bestFit="1" customWidth="1"/>
    <col min="10226" max="10229" width="12.6328125" customWidth="1"/>
    <col min="10234" max="10234" width="10.08984375" bestFit="1" customWidth="1"/>
    <col min="10481" max="10481" width="18.90625" bestFit="1" customWidth="1"/>
    <col min="10482" max="10485" width="12.6328125" customWidth="1"/>
    <col min="10490" max="10490" width="10.08984375" bestFit="1" customWidth="1"/>
    <col min="10737" max="10737" width="18.90625" bestFit="1" customWidth="1"/>
    <col min="10738" max="10741" width="12.6328125" customWidth="1"/>
    <col min="10746" max="10746" width="10.08984375" bestFit="1" customWidth="1"/>
    <col min="10993" max="10993" width="18.90625" bestFit="1" customWidth="1"/>
    <col min="10994" max="10997" width="12.6328125" customWidth="1"/>
    <col min="11002" max="11002" width="10.08984375" bestFit="1" customWidth="1"/>
    <col min="11249" max="11249" width="18.90625" bestFit="1" customWidth="1"/>
    <col min="11250" max="11253" width="12.6328125" customWidth="1"/>
    <col min="11258" max="11258" width="10.08984375" bestFit="1" customWidth="1"/>
    <col min="11505" max="11505" width="18.90625" bestFit="1" customWidth="1"/>
    <col min="11506" max="11509" width="12.6328125" customWidth="1"/>
    <col min="11514" max="11514" width="10.08984375" bestFit="1" customWidth="1"/>
    <col min="11761" max="11761" width="18.90625" bestFit="1" customWidth="1"/>
    <col min="11762" max="11765" width="12.6328125" customWidth="1"/>
    <col min="11770" max="11770" width="10.08984375" bestFit="1" customWidth="1"/>
    <col min="12017" max="12017" width="18.90625" bestFit="1" customWidth="1"/>
    <col min="12018" max="12021" width="12.6328125" customWidth="1"/>
    <col min="12026" max="12026" width="10.08984375" bestFit="1" customWidth="1"/>
    <col min="12273" max="12273" width="18.90625" bestFit="1" customWidth="1"/>
    <col min="12274" max="12277" width="12.6328125" customWidth="1"/>
    <col min="12282" max="12282" width="10.08984375" bestFit="1" customWidth="1"/>
    <col min="12529" max="12529" width="18.90625" bestFit="1" customWidth="1"/>
    <col min="12530" max="12533" width="12.6328125" customWidth="1"/>
    <col min="12538" max="12538" width="10.08984375" bestFit="1" customWidth="1"/>
    <col min="12785" max="12785" width="18.90625" bestFit="1" customWidth="1"/>
    <col min="12786" max="12789" width="12.6328125" customWidth="1"/>
    <col min="12794" max="12794" width="10.08984375" bestFit="1" customWidth="1"/>
    <col min="13041" max="13041" width="18.90625" bestFit="1" customWidth="1"/>
    <col min="13042" max="13045" width="12.6328125" customWidth="1"/>
    <col min="13050" max="13050" width="10.08984375" bestFit="1" customWidth="1"/>
    <col min="13297" max="13297" width="18.90625" bestFit="1" customWidth="1"/>
    <col min="13298" max="13301" width="12.6328125" customWidth="1"/>
    <col min="13306" max="13306" width="10.08984375" bestFit="1" customWidth="1"/>
    <col min="13553" max="13553" width="18.90625" bestFit="1" customWidth="1"/>
    <col min="13554" max="13557" width="12.6328125" customWidth="1"/>
    <col min="13562" max="13562" width="10.08984375" bestFit="1" customWidth="1"/>
    <col min="13809" max="13809" width="18.90625" bestFit="1" customWidth="1"/>
    <col min="13810" max="13813" width="12.6328125" customWidth="1"/>
    <col min="13818" max="13818" width="10.08984375" bestFit="1" customWidth="1"/>
    <col min="14065" max="14065" width="18.90625" bestFit="1" customWidth="1"/>
    <col min="14066" max="14069" width="12.6328125" customWidth="1"/>
    <col min="14074" max="14074" width="10.08984375" bestFit="1" customWidth="1"/>
    <col min="14321" max="14321" width="18.90625" bestFit="1" customWidth="1"/>
    <col min="14322" max="14325" width="12.6328125" customWidth="1"/>
    <col min="14330" max="14330" width="10.08984375" bestFit="1" customWidth="1"/>
    <col min="14577" max="14577" width="18.90625" bestFit="1" customWidth="1"/>
    <col min="14578" max="14581" width="12.6328125" customWidth="1"/>
    <col min="14586" max="14586" width="10.08984375" bestFit="1" customWidth="1"/>
    <col min="14833" max="14833" width="18.90625" bestFit="1" customWidth="1"/>
    <col min="14834" max="14837" width="12.6328125" customWidth="1"/>
    <col min="14842" max="14842" width="10.08984375" bestFit="1" customWidth="1"/>
    <col min="15089" max="15089" width="18.90625" bestFit="1" customWidth="1"/>
    <col min="15090" max="15093" width="12.6328125" customWidth="1"/>
    <col min="15098" max="15098" width="10.08984375" bestFit="1" customWidth="1"/>
    <col min="15345" max="15345" width="18.90625" bestFit="1" customWidth="1"/>
    <col min="15346" max="15349" width="12.6328125" customWidth="1"/>
    <col min="15354" max="15354" width="10.08984375" bestFit="1" customWidth="1"/>
    <col min="15601" max="15601" width="18.90625" bestFit="1" customWidth="1"/>
    <col min="15602" max="15605" width="12.6328125" customWidth="1"/>
    <col min="15610" max="15610" width="10.08984375" bestFit="1" customWidth="1"/>
    <col min="15857" max="15857" width="18.90625" bestFit="1" customWidth="1"/>
    <col min="15858" max="15861" width="12.6328125" customWidth="1"/>
    <col min="15866" max="15866" width="10.08984375" bestFit="1" customWidth="1"/>
    <col min="16113" max="16113" width="18.90625" bestFit="1" customWidth="1"/>
    <col min="16114" max="16117" width="12.6328125" customWidth="1"/>
    <col min="16122" max="16122" width="10.08984375" bestFit="1" customWidth="1"/>
  </cols>
  <sheetData>
    <row r="1" spans="1:7" ht="21" x14ac:dyDescent="0.5">
      <c r="A1" s="31" t="s">
        <v>11</v>
      </c>
      <c r="B1" s="32"/>
      <c r="C1" s="1"/>
      <c r="D1" s="1"/>
      <c r="E1" s="1"/>
      <c r="F1" s="1"/>
      <c r="G1" s="1"/>
    </row>
    <row r="2" spans="1:7" ht="15.5" x14ac:dyDescent="0.35">
      <c r="A2" s="33" t="s">
        <v>12</v>
      </c>
      <c r="B2" s="34">
        <v>130000</v>
      </c>
      <c r="C2" s="1"/>
      <c r="D2" s="1"/>
      <c r="E2" s="1"/>
      <c r="F2" s="1"/>
      <c r="G2" s="1"/>
    </row>
    <row r="3" spans="1:7" ht="15.5" x14ac:dyDescent="0.35">
      <c r="A3" s="35" t="s">
        <v>0</v>
      </c>
      <c r="B3" s="36">
        <v>30</v>
      </c>
      <c r="C3" s="1" t="s">
        <v>13</v>
      </c>
      <c r="D3" s="1"/>
      <c r="E3" s="1" t="s">
        <v>27</v>
      </c>
      <c r="F3" s="1"/>
      <c r="G3" s="1"/>
    </row>
    <row r="4" spans="1:7" ht="15.5" x14ac:dyDescent="0.35">
      <c r="A4" s="35" t="s">
        <v>1</v>
      </c>
      <c r="B4" s="37">
        <v>0.02</v>
      </c>
      <c r="C4" s="1"/>
      <c r="D4" s="1"/>
      <c r="E4" s="1" t="s">
        <v>28</v>
      </c>
      <c r="F4" s="1"/>
      <c r="G4" s="1"/>
    </row>
    <row r="5" spans="1:7" ht="15.5" x14ac:dyDescent="0.35">
      <c r="A5" s="35" t="s">
        <v>2</v>
      </c>
      <c r="B5" s="39">
        <v>12</v>
      </c>
      <c r="C5" s="1"/>
      <c r="D5" s="1"/>
      <c r="E5" s="1" t="s">
        <v>29</v>
      </c>
      <c r="F5" s="1"/>
      <c r="G5" s="1"/>
    </row>
    <row r="6" spans="1:7" ht="15.5" x14ac:dyDescent="0.35">
      <c r="A6" s="33" t="s">
        <v>3</v>
      </c>
      <c r="B6" s="38">
        <f>PMT(B$4/B$5,B$3*B$5,-B$2)</f>
        <v>480.50531449546673</v>
      </c>
      <c r="C6" s="1"/>
      <c r="D6" s="1"/>
      <c r="E6" s="1" t="s">
        <v>30</v>
      </c>
      <c r="F6" s="1"/>
      <c r="G6" s="1"/>
    </row>
    <row r="7" spans="1:7" ht="15" thickBot="1" x14ac:dyDescent="0.4">
      <c r="A7" s="1"/>
      <c r="B7" s="1"/>
      <c r="C7" s="1"/>
      <c r="D7" s="1"/>
      <c r="E7" s="1"/>
      <c r="F7" s="1"/>
      <c r="G7" s="1"/>
    </row>
    <row r="8" spans="1:7" ht="15" thickBot="1" x14ac:dyDescent="0.4">
      <c r="A8" s="2" t="s">
        <v>4</v>
      </c>
      <c r="B8" s="2" t="s">
        <v>3</v>
      </c>
      <c r="C8" s="2" t="s">
        <v>5</v>
      </c>
      <c r="D8" s="2" t="s">
        <v>6</v>
      </c>
      <c r="E8" s="2" t="s">
        <v>7</v>
      </c>
      <c r="F8" s="1"/>
      <c r="G8" s="1"/>
    </row>
    <row r="9" spans="1:7" x14ac:dyDescent="0.35">
      <c r="A9" s="3">
        <v>0</v>
      </c>
      <c r="B9" s="4"/>
      <c r="C9" s="1"/>
      <c r="D9" s="1"/>
      <c r="E9" s="4">
        <f>B2</f>
        <v>130000</v>
      </c>
      <c r="F9" s="1"/>
      <c r="G9" s="1"/>
    </row>
    <row r="10" spans="1:7" x14ac:dyDescent="0.35">
      <c r="A10" s="3">
        <v>1</v>
      </c>
      <c r="B10" s="4">
        <f>IF(ROUND(E9,5)&gt;0,B$6,0)</f>
        <v>480.50531449546673</v>
      </c>
      <c r="C10" s="4">
        <f>IF(B10&gt;0,IPMT(B$4/B$5,A10,B$3*B$5,-B$2),0)</f>
        <v>216.66666666666669</v>
      </c>
      <c r="D10" s="4">
        <f>IF(B10&gt;0,PPMT(B$4/B$5,A10,B$3*B$5,-B$2),0)</f>
        <v>263.83864782880005</v>
      </c>
      <c r="E10" s="5">
        <f>IF(ROUND(E9,5)&gt;0,E9-D10,0)</f>
        <v>129736.1613521712</v>
      </c>
      <c r="F10" s="1"/>
      <c r="G10" s="1"/>
    </row>
    <row r="11" spans="1:7" x14ac:dyDescent="0.35">
      <c r="A11" s="3">
        <v>2</v>
      </c>
      <c r="B11" s="4">
        <f t="shared" ref="B11:B74" si="0">IF(ROUND(E10,5)&gt;0,B$6,0)</f>
        <v>480.50531449546673</v>
      </c>
      <c r="C11" s="4">
        <f t="shared" ref="C11:C74" si="1">IF(B11&gt;0,IPMT(B$4/B$5,A11,B$3*B$5,-B$2),0)</f>
        <v>216.22693558695198</v>
      </c>
      <c r="D11" s="4">
        <f t="shared" ref="D11:D74" si="2">IF(B11&gt;0,PPMT(B$4/B$5,A11,B$3*B$5,-B$2),0)</f>
        <v>264.27837890851475</v>
      </c>
      <c r="E11" s="5">
        <f t="shared" ref="E11:E74" si="3">IF(ROUND(E10,5)&gt;0,E10-D11,0)</f>
        <v>129471.88297326269</v>
      </c>
      <c r="F11" s="1"/>
      <c r="G11" s="1"/>
    </row>
    <row r="12" spans="1:7" x14ac:dyDescent="0.35">
      <c r="A12" s="3">
        <v>3</v>
      </c>
      <c r="B12" s="4">
        <f t="shared" si="0"/>
        <v>480.50531449546673</v>
      </c>
      <c r="C12" s="4">
        <f t="shared" si="1"/>
        <v>215.78647162210447</v>
      </c>
      <c r="D12" s="4">
        <f t="shared" si="2"/>
        <v>264.71884287336223</v>
      </c>
      <c r="E12" s="5">
        <f t="shared" si="3"/>
        <v>129207.16413038933</v>
      </c>
      <c r="F12" s="1"/>
      <c r="G12" s="1"/>
    </row>
    <row r="13" spans="1:7" x14ac:dyDescent="0.35">
      <c r="A13" s="3">
        <v>4</v>
      </c>
      <c r="B13" s="4">
        <f t="shared" si="0"/>
        <v>480.50531449546673</v>
      </c>
      <c r="C13" s="4">
        <f t="shared" si="1"/>
        <v>215.34527355064884</v>
      </c>
      <c r="D13" s="4">
        <f t="shared" si="2"/>
        <v>265.16004094481781</v>
      </c>
      <c r="E13" s="5">
        <f t="shared" si="3"/>
        <v>128942.00408944451</v>
      </c>
      <c r="F13" s="1"/>
      <c r="G13" s="1"/>
    </row>
    <row r="14" spans="1:7" x14ac:dyDescent="0.35">
      <c r="A14" s="3">
        <v>5</v>
      </c>
      <c r="B14" s="4">
        <f t="shared" si="0"/>
        <v>480.50531449546673</v>
      </c>
      <c r="C14" s="4">
        <f t="shared" si="1"/>
        <v>214.90334014907418</v>
      </c>
      <c r="D14" s="4">
        <f t="shared" si="2"/>
        <v>265.60197434639252</v>
      </c>
      <c r="E14" s="5">
        <f t="shared" si="3"/>
        <v>128676.40211509811</v>
      </c>
      <c r="F14" s="1"/>
      <c r="G14" s="1"/>
    </row>
    <row r="15" spans="1:7" x14ac:dyDescent="0.35">
      <c r="A15" s="3">
        <v>6</v>
      </c>
      <c r="B15" s="4">
        <f t="shared" si="0"/>
        <v>480.50531449546673</v>
      </c>
      <c r="C15" s="4">
        <f t="shared" si="1"/>
        <v>214.46067019183022</v>
      </c>
      <c r="D15" s="4">
        <f t="shared" si="2"/>
        <v>266.04464430363652</v>
      </c>
      <c r="E15" s="5">
        <f t="shared" si="3"/>
        <v>128410.35747079448</v>
      </c>
      <c r="F15" s="1"/>
      <c r="G15" s="1"/>
    </row>
    <row r="16" spans="1:7" x14ac:dyDescent="0.35">
      <c r="A16" s="3">
        <v>7</v>
      </c>
      <c r="B16" s="4">
        <f t="shared" si="0"/>
        <v>480.50531449546673</v>
      </c>
      <c r="C16" s="4">
        <f t="shared" si="1"/>
        <v>214.01726245132417</v>
      </c>
      <c r="D16" s="4">
        <f t="shared" si="2"/>
        <v>266.48805204414259</v>
      </c>
      <c r="E16" s="5">
        <f t="shared" si="3"/>
        <v>128143.86941875034</v>
      </c>
      <c r="F16" s="1"/>
      <c r="G16" s="1"/>
    </row>
    <row r="17" spans="1:7" x14ac:dyDescent="0.35">
      <c r="A17" s="3">
        <v>8</v>
      </c>
      <c r="B17" s="4">
        <f t="shared" si="0"/>
        <v>480.50531449546673</v>
      </c>
      <c r="C17" s="4">
        <f t="shared" si="1"/>
        <v>213.57311569791719</v>
      </c>
      <c r="D17" s="4">
        <f t="shared" si="2"/>
        <v>266.93219879754946</v>
      </c>
      <c r="E17" s="5">
        <f t="shared" si="3"/>
        <v>127876.93721995279</v>
      </c>
      <c r="F17" s="1"/>
      <c r="G17" s="1"/>
    </row>
    <row r="18" spans="1:7" x14ac:dyDescent="0.35">
      <c r="A18" s="3">
        <v>9</v>
      </c>
      <c r="B18" s="4">
        <f t="shared" si="0"/>
        <v>480.50531449546673</v>
      </c>
      <c r="C18" s="4">
        <f t="shared" si="1"/>
        <v>213.12822869992127</v>
      </c>
      <c r="D18" s="4">
        <f t="shared" si="2"/>
        <v>267.37708579554538</v>
      </c>
      <c r="E18" s="5">
        <f t="shared" si="3"/>
        <v>127609.56013415725</v>
      </c>
      <c r="F18" s="1"/>
      <c r="G18" s="1"/>
    </row>
    <row r="19" spans="1:7" x14ac:dyDescent="0.35">
      <c r="A19" s="3">
        <v>10</v>
      </c>
      <c r="B19" s="4">
        <f t="shared" si="0"/>
        <v>480.50531449546673</v>
      </c>
      <c r="C19" s="4">
        <f t="shared" si="1"/>
        <v>212.68260022359539</v>
      </c>
      <c r="D19" s="4">
        <f t="shared" si="2"/>
        <v>267.82271427187129</v>
      </c>
      <c r="E19" s="5">
        <f t="shared" si="3"/>
        <v>127341.73741988538</v>
      </c>
      <c r="F19" s="1"/>
      <c r="G19" s="1"/>
    </row>
    <row r="20" spans="1:7" x14ac:dyDescent="0.35">
      <c r="A20" s="3">
        <v>11</v>
      </c>
      <c r="B20" s="4">
        <f t="shared" si="0"/>
        <v>480.50531449546673</v>
      </c>
      <c r="C20" s="4">
        <f t="shared" si="1"/>
        <v>212.23622903314225</v>
      </c>
      <c r="D20" s="4">
        <f t="shared" si="2"/>
        <v>268.26908546232448</v>
      </c>
      <c r="E20" s="5">
        <f t="shared" si="3"/>
        <v>127073.46833442306</v>
      </c>
      <c r="F20" s="1"/>
      <c r="G20" s="1"/>
    </row>
    <row r="21" spans="1:7" x14ac:dyDescent="0.35">
      <c r="A21" s="3">
        <v>12</v>
      </c>
      <c r="B21" s="4">
        <f t="shared" si="0"/>
        <v>480.50531449546673</v>
      </c>
      <c r="C21" s="4">
        <f t="shared" si="1"/>
        <v>211.7891138907051</v>
      </c>
      <c r="D21" s="4">
        <f t="shared" si="2"/>
        <v>268.71620060476164</v>
      </c>
      <c r="E21" s="5">
        <f t="shared" si="3"/>
        <v>126804.7521338183</v>
      </c>
      <c r="F21" s="1"/>
      <c r="G21" s="1"/>
    </row>
    <row r="22" spans="1:7" x14ac:dyDescent="0.35">
      <c r="A22" s="3">
        <v>13</v>
      </c>
      <c r="B22" s="4">
        <f t="shared" si="0"/>
        <v>480.50531449546673</v>
      </c>
      <c r="C22" s="4">
        <f t="shared" si="1"/>
        <v>211.34125355636374</v>
      </c>
      <c r="D22" s="4">
        <f t="shared" si="2"/>
        <v>269.16406093910291</v>
      </c>
      <c r="E22" s="5">
        <f t="shared" si="3"/>
        <v>126535.5880728792</v>
      </c>
      <c r="F22" s="1"/>
      <c r="G22" s="1"/>
    </row>
    <row r="23" spans="1:7" x14ac:dyDescent="0.35">
      <c r="A23" s="3">
        <v>14</v>
      </c>
      <c r="B23" s="4">
        <f t="shared" si="0"/>
        <v>480.50531449546673</v>
      </c>
      <c r="C23" s="4">
        <f t="shared" si="1"/>
        <v>210.89264678813197</v>
      </c>
      <c r="D23" s="4">
        <f t="shared" si="2"/>
        <v>269.61266770733471</v>
      </c>
      <c r="E23" s="5">
        <f t="shared" si="3"/>
        <v>126265.97540517186</v>
      </c>
      <c r="F23" s="1"/>
      <c r="G23" s="1"/>
    </row>
    <row r="24" spans="1:7" x14ac:dyDescent="0.35">
      <c r="A24" s="3">
        <v>15</v>
      </c>
      <c r="B24" s="4">
        <f t="shared" si="0"/>
        <v>480.50531449546673</v>
      </c>
      <c r="C24" s="4">
        <f t="shared" si="1"/>
        <v>210.44329234195308</v>
      </c>
      <c r="D24" s="4">
        <f t="shared" si="2"/>
        <v>270.06202215351362</v>
      </c>
      <c r="E24" s="5">
        <f t="shared" si="3"/>
        <v>125995.91338301836</v>
      </c>
      <c r="F24" s="1"/>
      <c r="G24" s="1"/>
    </row>
    <row r="25" spans="1:7" x14ac:dyDescent="0.35">
      <c r="A25" s="3">
        <v>16</v>
      </c>
      <c r="B25" s="4">
        <f t="shared" si="0"/>
        <v>480.50531449546673</v>
      </c>
      <c r="C25" s="4">
        <f t="shared" si="1"/>
        <v>209.99318897169721</v>
      </c>
      <c r="D25" s="4">
        <f t="shared" si="2"/>
        <v>270.5121255237695</v>
      </c>
      <c r="E25" s="5">
        <f t="shared" si="3"/>
        <v>125725.40125749458</v>
      </c>
      <c r="F25" s="1"/>
      <c r="G25" s="1"/>
    </row>
    <row r="26" spans="1:7" x14ac:dyDescent="0.35">
      <c r="A26" s="3">
        <v>17</v>
      </c>
      <c r="B26" s="4">
        <f t="shared" si="0"/>
        <v>480.50531449546673</v>
      </c>
      <c r="C26" s="4">
        <f t="shared" si="1"/>
        <v>209.54233542915759</v>
      </c>
      <c r="D26" s="4">
        <f t="shared" si="2"/>
        <v>270.96297906630912</v>
      </c>
      <c r="E26" s="5">
        <f t="shared" si="3"/>
        <v>125454.43827842828</v>
      </c>
      <c r="F26" s="1"/>
      <c r="G26" s="1"/>
    </row>
    <row r="27" spans="1:7" x14ac:dyDescent="0.35">
      <c r="A27" s="3">
        <v>18</v>
      </c>
      <c r="B27" s="4">
        <f t="shared" si="0"/>
        <v>480.50531449546673</v>
      </c>
      <c r="C27" s="4">
        <f t="shared" si="1"/>
        <v>209.09073046404708</v>
      </c>
      <c r="D27" s="4">
        <f t="shared" si="2"/>
        <v>271.41458403141968</v>
      </c>
      <c r="E27" s="5">
        <f t="shared" si="3"/>
        <v>125183.02369439686</v>
      </c>
      <c r="F27" s="1"/>
      <c r="G27" s="1"/>
    </row>
    <row r="28" spans="1:7" x14ac:dyDescent="0.35">
      <c r="A28" s="3">
        <v>19</v>
      </c>
      <c r="B28" s="4">
        <f t="shared" si="0"/>
        <v>480.50531449546673</v>
      </c>
      <c r="C28" s="4">
        <f t="shared" si="1"/>
        <v>208.6383728239947</v>
      </c>
      <c r="D28" s="4">
        <f t="shared" si="2"/>
        <v>271.86694167147198</v>
      </c>
      <c r="E28" s="5">
        <f t="shared" si="3"/>
        <v>124911.15675272539</v>
      </c>
      <c r="F28" s="1"/>
      <c r="G28" s="1"/>
    </row>
    <row r="29" spans="1:7" x14ac:dyDescent="0.35">
      <c r="A29" s="3">
        <v>20</v>
      </c>
      <c r="B29" s="4">
        <f t="shared" si="0"/>
        <v>480.50531449546673</v>
      </c>
      <c r="C29" s="4">
        <f t="shared" si="1"/>
        <v>208.18526125454221</v>
      </c>
      <c r="D29" s="4">
        <f t="shared" si="2"/>
        <v>272.32005324092444</v>
      </c>
      <c r="E29" s="5">
        <f t="shared" si="3"/>
        <v>124638.83669948447</v>
      </c>
      <c r="F29" s="1"/>
      <c r="G29" s="1"/>
    </row>
    <row r="30" spans="1:7" x14ac:dyDescent="0.35">
      <c r="A30" s="3">
        <v>21</v>
      </c>
      <c r="B30" s="4">
        <f t="shared" si="0"/>
        <v>480.50531449546673</v>
      </c>
      <c r="C30" s="4">
        <f t="shared" si="1"/>
        <v>207.73139449914072</v>
      </c>
      <c r="D30" s="4">
        <f t="shared" si="2"/>
        <v>272.77391999632596</v>
      </c>
      <c r="E30" s="5">
        <f t="shared" si="3"/>
        <v>124366.06277948814</v>
      </c>
      <c r="F30" s="1"/>
      <c r="G30" s="1"/>
    </row>
    <row r="31" spans="1:7" x14ac:dyDescent="0.35">
      <c r="A31" s="3">
        <v>22</v>
      </c>
      <c r="B31" s="4">
        <f t="shared" si="0"/>
        <v>480.50531449546673</v>
      </c>
      <c r="C31" s="4">
        <f t="shared" si="1"/>
        <v>207.27677129914684</v>
      </c>
      <c r="D31" s="4">
        <f t="shared" si="2"/>
        <v>273.22854319631989</v>
      </c>
      <c r="E31" s="5">
        <f t="shared" si="3"/>
        <v>124092.83423629182</v>
      </c>
      <c r="F31" s="1"/>
      <c r="G31" s="1"/>
    </row>
    <row r="32" spans="1:7" x14ac:dyDescent="0.35">
      <c r="A32" s="3">
        <v>23</v>
      </c>
      <c r="B32" s="4">
        <f t="shared" si="0"/>
        <v>480.50531449546673</v>
      </c>
      <c r="C32" s="4">
        <f t="shared" si="1"/>
        <v>206.82139039381963</v>
      </c>
      <c r="D32" s="4">
        <f t="shared" si="2"/>
        <v>273.68392410164711</v>
      </c>
      <c r="E32" s="5">
        <f t="shared" si="3"/>
        <v>123819.15031219018</v>
      </c>
      <c r="F32" s="1"/>
      <c r="G32" s="1"/>
    </row>
    <row r="33" spans="1:7" x14ac:dyDescent="0.35">
      <c r="A33" s="3">
        <v>24</v>
      </c>
      <c r="B33" s="4">
        <f t="shared" si="0"/>
        <v>480.50531449546673</v>
      </c>
      <c r="C33" s="4">
        <f t="shared" si="1"/>
        <v>206.36525052031689</v>
      </c>
      <c r="D33" s="4">
        <f t="shared" si="2"/>
        <v>274.14006397514981</v>
      </c>
      <c r="E33" s="5">
        <f t="shared" si="3"/>
        <v>123545.01024821503</v>
      </c>
      <c r="F33" s="1"/>
      <c r="G33" s="1"/>
    </row>
    <row r="34" spans="1:7" x14ac:dyDescent="0.35">
      <c r="A34" s="3">
        <v>25</v>
      </c>
      <c r="B34" s="4">
        <f t="shared" si="0"/>
        <v>480.50531449546673</v>
      </c>
      <c r="C34" s="4">
        <f t="shared" si="1"/>
        <v>205.90835041369164</v>
      </c>
      <c r="D34" s="4">
        <f t="shared" si="2"/>
        <v>274.59696408177507</v>
      </c>
      <c r="E34" s="5">
        <f t="shared" si="3"/>
        <v>123270.41328413325</v>
      </c>
      <c r="F34" s="1"/>
      <c r="G34" s="1"/>
    </row>
    <row r="35" spans="1:7" x14ac:dyDescent="0.35">
      <c r="A35" s="3">
        <v>26</v>
      </c>
      <c r="B35" s="4">
        <f t="shared" si="0"/>
        <v>480.50531449546673</v>
      </c>
      <c r="C35" s="4">
        <f t="shared" si="1"/>
        <v>205.45068880688868</v>
      </c>
      <c r="D35" s="4">
        <f t="shared" si="2"/>
        <v>275.05462568857808</v>
      </c>
      <c r="E35" s="5">
        <f t="shared" si="3"/>
        <v>122995.35865844467</v>
      </c>
      <c r="F35" s="1"/>
      <c r="G35" s="1"/>
    </row>
    <row r="36" spans="1:7" x14ac:dyDescent="0.35">
      <c r="A36" s="3">
        <v>27</v>
      </c>
      <c r="B36" s="4">
        <f t="shared" si="0"/>
        <v>480.50531449546673</v>
      </c>
      <c r="C36" s="4">
        <f t="shared" si="1"/>
        <v>204.9922644307411</v>
      </c>
      <c r="D36" s="4">
        <f t="shared" si="2"/>
        <v>275.51305006472569</v>
      </c>
      <c r="E36" s="5">
        <f t="shared" si="3"/>
        <v>122719.84560837995</v>
      </c>
      <c r="F36" s="1"/>
      <c r="G36" s="1"/>
    </row>
    <row r="37" spans="1:7" x14ac:dyDescent="0.35">
      <c r="A37" s="3">
        <v>28</v>
      </c>
      <c r="B37" s="4">
        <f t="shared" si="0"/>
        <v>480.50531449546673</v>
      </c>
      <c r="C37" s="4">
        <f t="shared" si="1"/>
        <v>204.53307601396654</v>
      </c>
      <c r="D37" s="4">
        <f t="shared" si="2"/>
        <v>275.9722384815002</v>
      </c>
      <c r="E37" s="5">
        <f t="shared" si="3"/>
        <v>122443.87336989846</v>
      </c>
      <c r="F37" s="1"/>
      <c r="G37" s="1"/>
    </row>
    <row r="38" spans="1:7" x14ac:dyDescent="0.35">
      <c r="A38" s="3">
        <v>29</v>
      </c>
      <c r="B38" s="4">
        <f t="shared" si="0"/>
        <v>480.50531449546673</v>
      </c>
      <c r="C38" s="4">
        <f t="shared" si="1"/>
        <v>204.07312228316405</v>
      </c>
      <c r="D38" s="4">
        <f t="shared" si="2"/>
        <v>276.43219221230271</v>
      </c>
      <c r="E38" s="5">
        <f t="shared" si="3"/>
        <v>122167.44117768615</v>
      </c>
      <c r="F38" s="1"/>
      <c r="G38" s="1"/>
    </row>
    <row r="39" spans="1:7" x14ac:dyDescent="0.35">
      <c r="A39" s="3">
        <v>30</v>
      </c>
      <c r="B39" s="4">
        <f t="shared" si="0"/>
        <v>480.50531449546673</v>
      </c>
      <c r="C39" s="4">
        <f t="shared" si="1"/>
        <v>203.6124019628102</v>
      </c>
      <c r="D39" s="4">
        <f t="shared" si="2"/>
        <v>276.89291253265657</v>
      </c>
      <c r="E39" s="5">
        <f t="shared" si="3"/>
        <v>121890.5482651535</v>
      </c>
      <c r="F39" s="1"/>
      <c r="G39" s="1"/>
    </row>
    <row r="40" spans="1:7" x14ac:dyDescent="0.35">
      <c r="A40" s="3">
        <v>31</v>
      </c>
      <c r="B40" s="4">
        <f t="shared" si="0"/>
        <v>480.50531449546673</v>
      </c>
      <c r="C40" s="4">
        <f t="shared" si="1"/>
        <v>203.15091377525576</v>
      </c>
      <c r="D40" s="4">
        <f t="shared" si="2"/>
        <v>277.354400720211</v>
      </c>
      <c r="E40" s="5">
        <f t="shared" si="3"/>
        <v>121613.19386443328</v>
      </c>
      <c r="F40" s="1"/>
      <c r="G40" s="1"/>
    </row>
    <row r="41" spans="1:7" x14ac:dyDescent="0.35">
      <c r="A41" s="3">
        <v>32</v>
      </c>
      <c r="B41" s="4">
        <f t="shared" si="0"/>
        <v>480.50531449546673</v>
      </c>
      <c r="C41" s="4">
        <f t="shared" si="1"/>
        <v>202.68865644072204</v>
      </c>
      <c r="D41" s="4">
        <f t="shared" si="2"/>
        <v>277.81665805474466</v>
      </c>
      <c r="E41" s="5">
        <f t="shared" si="3"/>
        <v>121335.37720637854</v>
      </c>
      <c r="F41" s="1"/>
      <c r="G41" s="1"/>
    </row>
    <row r="42" spans="1:7" x14ac:dyDescent="0.35">
      <c r="A42" s="3">
        <v>33</v>
      </c>
      <c r="B42" s="4">
        <f t="shared" si="0"/>
        <v>480.50531449546673</v>
      </c>
      <c r="C42" s="4">
        <f t="shared" si="1"/>
        <v>202.22562867729749</v>
      </c>
      <c r="D42" s="4">
        <f t="shared" si="2"/>
        <v>278.27968581816924</v>
      </c>
      <c r="E42" s="5">
        <f t="shared" si="3"/>
        <v>121057.09752056038</v>
      </c>
      <c r="F42" s="1"/>
      <c r="G42" s="1"/>
    </row>
    <row r="43" spans="1:7" x14ac:dyDescent="0.35">
      <c r="A43" s="3">
        <v>34</v>
      </c>
      <c r="B43" s="4">
        <f t="shared" si="0"/>
        <v>480.50531449546673</v>
      </c>
      <c r="C43" s="4">
        <f t="shared" si="1"/>
        <v>201.76182920093382</v>
      </c>
      <c r="D43" s="4">
        <f t="shared" si="2"/>
        <v>278.74348529453283</v>
      </c>
      <c r="E43" s="5">
        <f t="shared" si="3"/>
        <v>120778.35403526585</v>
      </c>
      <c r="F43" s="1"/>
      <c r="G43" s="1"/>
    </row>
    <row r="44" spans="1:7" x14ac:dyDescent="0.35">
      <c r="A44" s="3">
        <v>35</v>
      </c>
      <c r="B44" s="4">
        <f t="shared" si="0"/>
        <v>480.50531449546673</v>
      </c>
      <c r="C44" s="4">
        <f t="shared" si="1"/>
        <v>201.29725672544302</v>
      </c>
      <c r="D44" s="4">
        <f t="shared" si="2"/>
        <v>279.20805777002369</v>
      </c>
      <c r="E44" s="5">
        <f t="shared" si="3"/>
        <v>120499.14597749582</v>
      </c>
      <c r="F44" s="1"/>
      <c r="G44" s="1"/>
    </row>
    <row r="45" spans="1:7" x14ac:dyDescent="0.35">
      <c r="A45" s="3">
        <v>36</v>
      </c>
      <c r="B45" s="4">
        <f t="shared" si="0"/>
        <v>480.50531449546673</v>
      </c>
      <c r="C45" s="4">
        <f t="shared" si="1"/>
        <v>200.83190996249294</v>
      </c>
      <c r="D45" s="4">
        <f t="shared" si="2"/>
        <v>279.67340453297379</v>
      </c>
      <c r="E45" s="5">
        <f t="shared" si="3"/>
        <v>120219.47257296284</v>
      </c>
      <c r="F45" s="1"/>
      <c r="G45" s="1"/>
    </row>
    <row r="46" spans="1:7" x14ac:dyDescent="0.35">
      <c r="A46" s="3">
        <v>37</v>
      </c>
      <c r="B46" s="4">
        <f t="shared" si="0"/>
        <v>480.50531449546673</v>
      </c>
      <c r="C46" s="4">
        <f t="shared" si="1"/>
        <v>200.36578762160465</v>
      </c>
      <c r="D46" s="4">
        <f t="shared" si="2"/>
        <v>280.13952687386205</v>
      </c>
      <c r="E46" s="5">
        <f t="shared" si="3"/>
        <v>119939.33304608898</v>
      </c>
      <c r="F46" s="1"/>
      <c r="G46" s="1"/>
    </row>
    <row r="47" spans="1:7" x14ac:dyDescent="0.35">
      <c r="A47" s="3">
        <v>38</v>
      </c>
      <c r="B47" s="4">
        <f t="shared" si="0"/>
        <v>480.50531449546673</v>
      </c>
      <c r="C47" s="4">
        <f t="shared" si="1"/>
        <v>199.8988884101482</v>
      </c>
      <c r="D47" s="4">
        <f t="shared" si="2"/>
        <v>280.6064260853185</v>
      </c>
      <c r="E47" s="5">
        <f t="shared" si="3"/>
        <v>119658.72662000367</v>
      </c>
      <c r="F47" s="1"/>
      <c r="G47" s="1"/>
    </row>
    <row r="48" spans="1:7" x14ac:dyDescent="0.35">
      <c r="A48" s="3">
        <v>39</v>
      </c>
      <c r="B48" s="4">
        <f t="shared" si="0"/>
        <v>480.50531449546673</v>
      </c>
      <c r="C48" s="4">
        <f t="shared" si="1"/>
        <v>199.43121103333942</v>
      </c>
      <c r="D48" s="4">
        <f t="shared" si="2"/>
        <v>281.07410346212737</v>
      </c>
      <c r="E48" s="5">
        <f t="shared" si="3"/>
        <v>119377.65251654154</v>
      </c>
      <c r="F48" s="1"/>
      <c r="G48" s="1"/>
    </row>
    <row r="49" spans="1:7" x14ac:dyDescent="0.35">
      <c r="A49" s="3">
        <v>40</v>
      </c>
      <c r="B49" s="4">
        <f t="shared" si="0"/>
        <v>480.50531449546673</v>
      </c>
      <c r="C49" s="4">
        <f t="shared" si="1"/>
        <v>198.96275419423583</v>
      </c>
      <c r="D49" s="4">
        <f t="shared" si="2"/>
        <v>281.54256030123094</v>
      </c>
      <c r="E49" s="5">
        <f t="shared" si="3"/>
        <v>119096.10995624031</v>
      </c>
      <c r="F49" s="1"/>
      <c r="G49" s="1"/>
    </row>
    <row r="50" spans="1:7" x14ac:dyDescent="0.35">
      <c r="A50" s="3">
        <v>41</v>
      </c>
      <c r="B50" s="4">
        <f t="shared" si="0"/>
        <v>480.50531449546673</v>
      </c>
      <c r="C50" s="4">
        <f t="shared" si="1"/>
        <v>198.4935165937338</v>
      </c>
      <c r="D50" s="4">
        <f t="shared" si="2"/>
        <v>282.01179790173302</v>
      </c>
      <c r="E50" s="5">
        <f t="shared" si="3"/>
        <v>118814.09815833857</v>
      </c>
      <c r="F50" s="1"/>
      <c r="G50" s="1"/>
    </row>
    <row r="51" spans="1:7" x14ac:dyDescent="0.35">
      <c r="A51" s="3">
        <v>42</v>
      </c>
      <c r="B51" s="4">
        <f t="shared" si="0"/>
        <v>480.50531449546673</v>
      </c>
      <c r="C51" s="4">
        <f t="shared" si="1"/>
        <v>198.02349693056419</v>
      </c>
      <c r="D51" s="4">
        <f t="shared" si="2"/>
        <v>282.48181756490249</v>
      </c>
      <c r="E51" s="5">
        <f t="shared" si="3"/>
        <v>118531.61634077367</v>
      </c>
      <c r="F51" s="1"/>
      <c r="G51" s="1"/>
    </row>
    <row r="52" spans="1:7" x14ac:dyDescent="0.35">
      <c r="A52" s="3">
        <v>43</v>
      </c>
      <c r="B52" s="4">
        <f t="shared" si="0"/>
        <v>480.50531449546673</v>
      </c>
      <c r="C52" s="4">
        <f t="shared" si="1"/>
        <v>197.55269390128939</v>
      </c>
      <c r="D52" s="4">
        <f t="shared" si="2"/>
        <v>282.95262059417735</v>
      </c>
      <c r="E52" s="5">
        <f t="shared" si="3"/>
        <v>118248.66372017949</v>
      </c>
      <c r="F52" s="1"/>
      <c r="G52" s="1"/>
    </row>
    <row r="53" spans="1:7" x14ac:dyDescent="0.35">
      <c r="A53" s="3">
        <v>44</v>
      </c>
      <c r="B53" s="4">
        <f t="shared" si="0"/>
        <v>480.50531449546673</v>
      </c>
      <c r="C53" s="4">
        <f t="shared" si="1"/>
        <v>197.08110620029908</v>
      </c>
      <c r="D53" s="4">
        <f t="shared" si="2"/>
        <v>283.42420829516766</v>
      </c>
      <c r="E53" s="5">
        <f t="shared" si="3"/>
        <v>117965.23951188433</v>
      </c>
      <c r="F53" s="1"/>
      <c r="G53" s="1"/>
    </row>
    <row r="54" spans="1:7" x14ac:dyDescent="0.35">
      <c r="A54" s="3">
        <v>45</v>
      </c>
      <c r="B54" s="4">
        <f t="shared" si="0"/>
        <v>480.50531449546673</v>
      </c>
      <c r="C54" s="4">
        <f t="shared" si="1"/>
        <v>196.60873251980712</v>
      </c>
      <c r="D54" s="4">
        <f t="shared" si="2"/>
        <v>283.89658197565961</v>
      </c>
      <c r="E54" s="5">
        <f t="shared" si="3"/>
        <v>117681.34292990867</v>
      </c>
      <c r="F54" s="1"/>
      <c r="G54" s="1"/>
    </row>
    <row r="55" spans="1:7" x14ac:dyDescent="0.35">
      <c r="A55" s="3">
        <v>46</v>
      </c>
      <c r="B55" s="4">
        <f t="shared" si="0"/>
        <v>480.50531449546673</v>
      </c>
      <c r="C55" s="4">
        <f t="shared" si="1"/>
        <v>196.1355715498477</v>
      </c>
      <c r="D55" s="4">
        <f t="shared" si="2"/>
        <v>284.36974294561901</v>
      </c>
      <c r="E55" s="5">
        <f t="shared" si="3"/>
        <v>117396.97318696305</v>
      </c>
      <c r="F55" s="1"/>
      <c r="G55" s="1"/>
    </row>
    <row r="56" spans="1:7" x14ac:dyDescent="0.35">
      <c r="A56" s="3">
        <v>47</v>
      </c>
      <c r="B56" s="4">
        <f t="shared" si="0"/>
        <v>480.50531449546673</v>
      </c>
      <c r="C56" s="4">
        <f t="shared" si="1"/>
        <v>195.66162197827171</v>
      </c>
      <c r="D56" s="4">
        <f t="shared" si="2"/>
        <v>284.84369251719505</v>
      </c>
      <c r="E56" s="5">
        <f t="shared" si="3"/>
        <v>117112.12949444585</v>
      </c>
      <c r="F56" s="1"/>
      <c r="G56" s="1"/>
    </row>
    <row r="57" spans="1:7" x14ac:dyDescent="0.35">
      <c r="A57" s="3">
        <v>48</v>
      </c>
      <c r="B57" s="4">
        <f t="shared" si="0"/>
        <v>480.50531449546673</v>
      </c>
      <c r="C57" s="4">
        <f t="shared" si="1"/>
        <v>195.18688249074296</v>
      </c>
      <c r="D57" s="4">
        <f t="shared" si="2"/>
        <v>285.31843200472372</v>
      </c>
      <c r="E57" s="5">
        <f t="shared" si="3"/>
        <v>116826.81106244112</v>
      </c>
      <c r="F57" s="1"/>
      <c r="G57" s="1"/>
    </row>
    <row r="58" spans="1:7" x14ac:dyDescent="0.35">
      <c r="A58" s="3">
        <v>49</v>
      </c>
      <c r="B58" s="4">
        <f t="shared" si="0"/>
        <v>480.50531449546673</v>
      </c>
      <c r="C58" s="4">
        <f t="shared" si="1"/>
        <v>194.71135177073515</v>
      </c>
      <c r="D58" s="4">
        <f t="shared" si="2"/>
        <v>285.79396272473161</v>
      </c>
      <c r="E58" s="5">
        <f t="shared" si="3"/>
        <v>116541.0170997164</v>
      </c>
      <c r="F58" s="1"/>
      <c r="G58" s="1"/>
    </row>
    <row r="59" spans="1:7" x14ac:dyDescent="0.35">
      <c r="A59" s="3">
        <v>50</v>
      </c>
      <c r="B59" s="4">
        <f t="shared" si="0"/>
        <v>480.50531449546673</v>
      </c>
      <c r="C59" s="4">
        <f t="shared" si="1"/>
        <v>194.23502849952726</v>
      </c>
      <c r="D59" s="4">
        <f t="shared" si="2"/>
        <v>286.27028599593945</v>
      </c>
      <c r="E59" s="5">
        <f t="shared" si="3"/>
        <v>116254.74681372046</v>
      </c>
      <c r="F59" s="1"/>
      <c r="G59" s="1"/>
    </row>
    <row r="60" spans="1:7" x14ac:dyDescent="0.35">
      <c r="A60" s="3">
        <v>51</v>
      </c>
      <c r="B60" s="4">
        <f t="shared" si="0"/>
        <v>480.50531449546673</v>
      </c>
      <c r="C60" s="4">
        <f t="shared" si="1"/>
        <v>193.75791135620074</v>
      </c>
      <c r="D60" s="4">
        <f t="shared" si="2"/>
        <v>286.74740313926605</v>
      </c>
      <c r="E60" s="5">
        <f t="shared" si="3"/>
        <v>115967.99941058119</v>
      </c>
      <c r="F60" s="1"/>
      <c r="G60" s="1"/>
    </row>
    <row r="61" spans="1:7" x14ac:dyDescent="0.35">
      <c r="A61" s="3">
        <v>52</v>
      </c>
      <c r="B61" s="4">
        <f t="shared" si="0"/>
        <v>480.50531449546673</v>
      </c>
      <c r="C61" s="4">
        <f t="shared" si="1"/>
        <v>193.27999901763522</v>
      </c>
      <c r="D61" s="4">
        <f t="shared" si="2"/>
        <v>287.22531547783149</v>
      </c>
      <c r="E61" s="5">
        <f t="shared" si="3"/>
        <v>115680.77409510336</v>
      </c>
      <c r="F61" s="1"/>
      <c r="G61" s="1"/>
    </row>
    <row r="62" spans="1:7" x14ac:dyDescent="0.35">
      <c r="A62" s="3">
        <v>53</v>
      </c>
      <c r="B62" s="4">
        <f t="shared" si="0"/>
        <v>480.50531449546673</v>
      </c>
      <c r="C62" s="4">
        <f t="shared" si="1"/>
        <v>192.80129015850554</v>
      </c>
      <c r="D62" s="4">
        <f t="shared" si="2"/>
        <v>287.7040243369612</v>
      </c>
      <c r="E62" s="5">
        <f t="shared" si="3"/>
        <v>115393.07007076641</v>
      </c>
      <c r="F62" s="1"/>
      <c r="G62" s="1"/>
    </row>
    <row r="63" spans="1:7" x14ac:dyDescent="0.35">
      <c r="A63" s="3">
        <v>54</v>
      </c>
      <c r="B63" s="4">
        <f t="shared" si="0"/>
        <v>480.50531449546673</v>
      </c>
      <c r="C63" s="4">
        <f t="shared" si="1"/>
        <v>192.32178345127727</v>
      </c>
      <c r="D63" s="4">
        <f t="shared" si="2"/>
        <v>288.18353104418946</v>
      </c>
      <c r="E63" s="5">
        <f t="shared" si="3"/>
        <v>115104.88653972221</v>
      </c>
      <c r="F63" s="1"/>
      <c r="G63" s="1"/>
    </row>
    <row r="64" spans="1:7" x14ac:dyDescent="0.35">
      <c r="A64" s="3">
        <v>55</v>
      </c>
      <c r="B64" s="4">
        <f t="shared" si="0"/>
        <v>480.50531449546673</v>
      </c>
      <c r="C64" s="4">
        <f t="shared" si="1"/>
        <v>191.84147756620357</v>
      </c>
      <c r="D64" s="4">
        <f t="shared" si="2"/>
        <v>288.66383692926314</v>
      </c>
      <c r="E64" s="5">
        <f t="shared" si="3"/>
        <v>114816.22270279295</v>
      </c>
      <c r="F64" s="1"/>
      <c r="G64" s="1"/>
    </row>
    <row r="65" spans="1:7" x14ac:dyDescent="0.35">
      <c r="A65" s="3">
        <v>56</v>
      </c>
      <c r="B65" s="4">
        <f t="shared" si="0"/>
        <v>480.50531449546673</v>
      </c>
      <c r="C65" s="4">
        <f t="shared" si="1"/>
        <v>191.36037117132148</v>
      </c>
      <c r="D65" s="4">
        <f t="shared" si="2"/>
        <v>289.14494332414523</v>
      </c>
      <c r="E65" s="5">
        <f t="shared" si="3"/>
        <v>114527.0777594688</v>
      </c>
      <c r="F65" s="1"/>
      <c r="G65" s="1"/>
    </row>
    <row r="66" spans="1:7" x14ac:dyDescent="0.35">
      <c r="A66" s="3">
        <v>57</v>
      </c>
      <c r="B66" s="4">
        <f t="shared" si="0"/>
        <v>480.50531449546673</v>
      </c>
      <c r="C66" s="4">
        <f t="shared" si="1"/>
        <v>190.87846293244795</v>
      </c>
      <c r="D66" s="4">
        <f t="shared" si="2"/>
        <v>289.62685156301876</v>
      </c>
      <c r="E66" s="5">
        <f t="shared" si="3"/>
        <v>114237.45090790578</v>
      </c>
      <c r="F66" s="1"/>
      <c r="G66" s="1"/>
    </row>
    <row r="67" spans="1:7" x14ac:dyDescent="0.35">
      <c r="A67" s="3">
        <v>58</v>
      </c>
      <c r="B67" s="4">
        <f t="shared" si="0"/>
        <v>480.50531449546673</v>
      </c>
      <c r="C67" s="4">
        <f t="shared" si="1"/>
        <v>190.39575151317621</v>
      </c>
      <c r="D67" s="4">
        <f t="shared" si="2"/>
        <v>290.10956298229047</v>
      </c>
      <c r="E67" s="5">
        <f t="shared" si="3"/>
        <v>113947.34134492348</v>
      </c>
      <c r="F67" s="1"/>
      <c r="G67" s="1"/>
    </row>
    <row r="68" spans="1:7" x14ac:dyDescent="0.35">
      <c r="A68" s="3">
        <v>59</v>
      </c>
      <c r="B68" s="4">
        <f t="shared" si="0"/>
        <v>480.50531449546673</v>
      </c>
      <c r="C68" s="4">
        <f t="shared" si="1"/>
        <v>189.91223557487243</v>
      </c>
      <c r="D68" s="4">
        <f t="shared" si="2"/>
        <v>290.59307892059434</v>
      </c>
      <c r="E68" s="5">
        <f t="shared" si="3"/>
        <v>113656.74826600289</v>
      </c>
      <c r="F68" s="1"/>
      <c r="G68" s="1"/>
    </row>
    <row r="69" spans="1:7" x14ac:dyDescent="0.35">
      <c r="A69" s="3">
        <v>60</v>
      </c>
      <c r="B69" s="4">
        <f t="shared" si="0"/>
        <v>480.50531449546673</v>
      </c>
      <c r="C69" s="4">
        <f t="shared" si="1"/>
        <v>189.42791377667143</v>
      </c>
      <c r="D69" s="4">
        <f t="shared" si="2"/>
        <v>291.07740071879533</v>
      </c>
      <c r="E69" s="5">
        <f t="shared" si="3"/>
        <v>113365.67086528409</v>
      </c>
      <c r="F69" s="1"/>
      <c r="G69" s="1"/>
    </row>
    <row r="70" spans="1:7" x14ac:dyDescent="0.35">
      <c r="A70" s="3">
        <v>61</v>
      </c>
      <c r="B70" s="4">
        <f t="shared" si="0"/>
        <v>480.50531449546673</v>
      </c>
      <c r="C70" s="4">
        <f t="shared" si="1"/>
        <v>188.94278477547346</v>
      </c>
      <c r="D70" s="4">
        <f t="shared" si="2"/>
        <v>291.56252971999328</v>
      </c>
      <c r="E70" s="5">
        <f t="shared" si="3"/>
        <v>113074.1083355641</v>
      </c>
      <c r="F70" s="1"/>
      <c r="G70" s="1"/>
    </row>
    <row r="71" spans="1:7" x14ac:dyDescent="0.35">
      <c r="A71" s="3">
        <v>62</v>
      </c>
      <c r="B71" s="4">
        <f t="shared" si="0"/>
        <v>480.50531449546673</v>
      </c>
      <c r="C71" s="4">
        <f t="shared" si="1"/>
        <v>188.45684722594012</v>
      </c>
      <c r="D71" s="4">
        <f t="shared" si="2"/>
        <v>292.04846726952661</v>
      </c>
      <c r="E71" s="5">
        <f t="shared" si="3"/>
        <v>112782.05986829457</v>
      </c>
      <c r="F71" s="1"/>
      <c r="G71" s="1"/>
    </row>
    <row r="72" spans="1:7" x14ac:dyDescent="0.35">
      <c r="A72" s="3">
        <v>63</v>
      </c>
      <c r="B72" s="4">
        <f t="shared" si="0"/>
        <v>480.50531449546673</v>
      </c>
      <c r="C72" s="4">
        <f t="shared" si="1"/>
        <v>187.9700997804909</v>
      </c>
      <c r="D72" s="4">
        <f t="shared" si="2"/>
        <v>292.53521471497578</v>
      </c>
      <c r="E72" s="5">
        <f t="shared" si="3"/>
        <v>112489.52465357959</v>
      </c>
      <c r="F72" s="1"/>
      <c r="G72" s="1"/>
    </row>
    <row r="73" spans="1:7" x14ac:dyDescent="0.35">
      <c r="A73" s="3">
        <v>64</v>
      </c>
      <c r="B73" s="4">
        <f t="shared" si="0"/>
        <v>480.50531449546673</v>
      </c>
      <c r="C73" s="4">
        <f t="shared" si="1"/>
        <v>187.48254108929927</v>
      </c>
      <c r="D73" s="4">
        <f t="shared" si="2"/>
        <v>293.02277340616746</v>
      </c>
      <c r="E73" s="5">
        <f t="shared" si="3"/>
        <v>112196.50188017343</v>
      </c>
      <c r="F73" s="1"/>
      <c r="G73" s="1"/>
    </row>
    <row r="74" spans="1:7" x14ac:dyDescent="0.35">
      <c r="A74" s="3">
        <v>65</v>
      </c>
      <c r="B74" s="4">
        <f t="shared" si="0"/>
        <v>480.50531449546673</v>
      </c>
      <c r="C74" s="4">
        <f t="shared" si="1"/>
        <v>186.99416980028897</v>
      </c>
      <c r="D74" s="4">
        <f t="shared" si="2"/>
        <v>293.51114469517773</v>
      </c>
      <c r="E74" s="5">
        <f t="shared" si="3"/>
        <v>111902.99073547825</v>
      </c>
      <c r="F74" s="1"/>
      <c r="G74" s="1"/>
    </row>
    <row r="75" spans="1:7" x14ac:dyDescent="0.35">
      <c r="A75" s="3">
        <v>66</v>
      </c>
      <c r="B75" s="4">
        <f t="shared" ref="B75:B138" si="4">IF(ROUND(E74,5)&gt;0,B$6,0)</f>
        <v>480.50531449546673</v>
      </c>
      <c r="C75" s="4">
        <f t="shared" ref="C75:C138" si="5">IF(B75&gt;0,IPMT(B$4/B$5,A75,B$3*B$5,-B$2),0)</f>
        <v>186.50498455913038</v>
      </c>
      <c r="D75" s="4">
        <f t="shared" ref="D75:D138" si="6">IF(B75&gt;0,PPMT(B$4/B$5,A75,B$3*B$5,-B$2),0)</f>
        <v>294.00032993633636</v>
      </c>
      <c r="E75" s="5">
        <f t="shared" ref="E75:E138" si="7">IF(ROUND(E74,5)&gt;0,E74-D75,0)</f>
        <v>111608.99040554192</v>
      </c>
      <c r="F75" s="1"/>
      <c r="G75" s="1"/>
    </row>
    <row r="76" spans="1:7" x14ac:dyDescent="0.35">
      <c r="A76" s="3">
        <v>67</v>
      </c>
      <c r="B76" s="4">
        <f t="shared" si="4"/>
        <v>480.50531449546673</v>
      </c>
      <c r="C76" s="4">
        <f t="shared" si="5"/>
        <v>186.01498400923646</v>
      </c>
      <c r="D76" s="4">
        <f t="shared" si="6"/>
        <v>294.49033048623028</v>
      </c>
      <c r="E76" s="5">
        <f t="shared" si="7"/>
        <v>111314.50007505569</v>
      </c>
      <c r="F76" s="1"/>
      <c r="G76" s="1"/>
    </row>
    <row r="77" spans="1:7" x14ac:dyDescent="0.35">
      <c r="A77" s="3">
        <v>68</v>
      </c>
      <c r="B77" s="4">
        <f t="shared" si="4"/>
        <v>480.50531449546673</v>
      </c>
      <c r="C77" s="4">
        <f t="shared" si="5"/>
        <v>185.52416679175937</v>
      </c>
      <c r="D77" s="4">
        <f t="shared" si="6"/>
        <v>294.98114770370728</v>
      </c>
      <c r="E77" s="5">
        <f t="shared" si="7"/>
        <v>111019.51892735199</v>
      </c>
      <c r="F77" s="1"/>
      <c r="G77" s="1"/>
    </row>
    <row r="78" spans="1:7" x14ac:dyDescent="0.35">
      <c r="A78" s="3">
        <v>69</v>
      </c>
      <c r="B78" s="4">
        <f t="shared" si="4"/>
        <v>480.50531449546673</v>
      </c>
      <c r="C78" s="4">
        <f t="shared" si="5"/>
        <v>185.03253154558655</v>
      </c>
      <c r="D78" s="4">
        <f t="shared" si="6"/>
        <v>295.47278294988013</v>
      </c>
      <c r="E78" s="5">
        <f t="shared" si="7"/>
        <v>110724.04614440212</v>
      </c>
      <c r="F78" s="1"/>
      <c r="G78" s="1"/>
    </row>
    <row r="79" spans="1:7" x14ac:dyDescent="0.35">
      <c r="A79" s="3">
        <v>70</v>
      </c>
      <c r="B79" s="4">
        <f t="shared" si="4"/>
        <v>480.50531449546673</v>
      </c>
      <c r="C79" s="4">
        <f t="shared" si="5"/>
        <v>184.54007690733678</v>
      </c>
      <c r="D79" s="4">
        <f t="shared" si="6"/>
        <v>295.96523758812998</v>
      </c>
      <c r="E79" s="5">
        <f t="shared" si="7"/>
        <v>110428.08090681399</v>
      </c>
      <c r="F79" s="1"/>
      <c r="G79" s="1"/>
    </row>
    <row r="80" spans="1:7" x14ac:dyDescent="0.35">
      <c r="A80" s="3">
        <v>71</v>
      </c>
      <c r="B80" s="4">
        <f t="shared" si="4"/>
        <v>480.50531449546673</v>
      </c>
      <c r="C80" s="4">
        <f t="shared" si="5"/>
        <v>184.04680151135653</v>
      </c>
      <c r="D80" s="4">
        <f t="shared" si="6"/>
        <v>296.45851298411014</v>
      </c>
      <c r="E80" s="5">
        <f t="shared" si="7"/>
        <v>110131.62239382988</v>
      </c>
      <c r="F80" s="1"/>
      <c r="G80" s="1"/>
    </row>
    <row r="81" spans="1:7" x14ac:dyDescent="0.35">
      <c r="A81" s="3">
        <v>72</v>
      </c>
      <c r="B81" s="4">
        <f t="shared" si="4"/>
        <v>480.50531449546673</v>
      </c>
      <c r="C81" s="4">
        <f t="shared" si="5"/>
        <v>183.55270398971641</v>
      </c>
      <c r="D81" s="4">
        <f t="shared" si="6"/>
        <v>296.95261050575039</v>
      </c>
      <c r="E81" s="5">
        <f t="shared" si="7"/>
        <v>109834.66978332413</v>
      </c>
      <c r="F81" s="1"/>
      <c r="G81" s="1"/>
    </row>
    <row r="82" spans="1:7" x14ac:dyDescent="0.35">
      <c r="A82" s="3">
        <v>73</v>
      </c>
      <c r="B82" s="4">
        <f t="shared" si="4"/>
        <v>480.50531449546673</v>
      </c>
      <c r="C82" s="4">
        <f t="shared" si="5"/>
        <v>183.05778297220681</v>
      </c>
      <c r="D82" s="4">
        <f t="shared" si="6"/>
        <v>297.44753152325995</v>
      </c>
      <c r="E82" s="5">
        <f t="shared" si="7"/>
        <v>109537.22225180088</v>
      </c>
      <c r="F82" s="1"/>
      <c r="G82" s="1"/>
    </row>
    <row r="83" spans="1:7" x14ac:dyDescent="0.35">
      <c r="A83" s="3">
        <v>74</v>
      </c>
      <c r="B83" s="4">
        <f t="shared" si="4"/>
        <v>480.50531449546673</v>
      </c>
      <c r="C83" s="4">
        <f t="shared" si="5"/>
        <v>182.5620370863347</v>
      </c>
      <c r="D83" s="4">
        <f t="shared" si="6"/>
        <v>297.94327740913207</v>
      </c>
      <c r="E83" s="5">
        <f t="shared" si="7"/>
        <v>109239.27897439175</v>
      </c>
      <c r="F83" s="1"/>
      <c r="G83" s="1"/>
    </row>
    <row r="84" spans="1:7" x14ac:dyDescent="0.35">
      <c r="A84" s="3">
        <v>75</v>
      </c>
      <c r="B84" s="4">
        <f t="shared" si="4"/>
        <v>480.50531449546673</v>
      </c>
      <c r="C84" s="4">
        <f t="shared" si="5"/>
        <v>182.06546495731945</v>
      </c>
      <c r="D84" s="4">
        <f t="shared" si="6"/>
        <v>298.43984953814726</v>
      </c>
      <c r="E84" s="5">
        <f t="shared" si="7"/>
        <v>108940.83912485361</v>
      </c>
      <c r="F84" s="1"/>
      <c r="G84" s="1"/>
    </row>
    <row r="85" spans="1:7" x14ac:dyDescent="0.35">
      <c r="A85" s="3">
        <v>76</v>
      </c>
      <c r="B85" s="4">
        <f t="shared" si="4"/>
        <v>480.50531449546673</v>
      </c>
      <c r="C85" s="4">
        <f t="shared" si="5"/>
        <v>181.56806520808925</v>
      </c>
      <c r="D85" s="4">
        <f t="shared" si="6"/>
        <v>298.93724928737748</v>
      </c>
      <c r="E85" s="5">
        <f t="shared" si="7"/>
        <v>108641.90187556623</v>
      </c>
      <c r="F85" s="1"/>
      <c r="G85" s="1"/>
    </row>
    <row r="86" spans="1:7" x14ac:dyDescent="0.35">
      <c r="A86" s="3">
        <v>77</v>
      </c>
      <c r="B86" s="4">
        <f t="shared" si="4"/>
        <v>480.50531449546673</v>
      </c>
      <c r="C86" s="4">
        <f t="shared" si="5"/>
        <v>181.0698364592769</v>
      </c>
      <c r="D86" s="4">
        <f t="shared" si="6"/>
        <v>299.43547803618981</v>
      </c>
      <c r="E86" s="5">
        <f t="shared" si="7"/>
        <v>108342.46639753004</v>
      </c>
      <c r="F86" s="1"/>
      <c r="G86" s="1"/>
    </row>
    <row r="87" spans="1:7" x14ac:dyDescent="0.35">
      <c r="A87" s="3">
        <v>78</v>
      </c>
      <c r="B87" s="4">
        <f t="shared" si="4"/>
        <v>480.50531449546673</v>
      </c>
      <c r="C87" s="4">
        <f t="shared" si="5"/>
        <v>180.57077732921658</v>
      </c>
      <c r="D87" s="4">
        <f t="shared" si="6"/>
        <v>299.9345371662501</v>
      </c>
      <c r="E87" s="5">
        <f t="shared" si="7"/>
        <v>108042.53186036379</v>
      </c>
      <c r="F87" s="1"/>
      <c r="G87" s="1"/>
    </row>
    <row r="88" spans="1:7" x14ac:dyDescent="0.35">
      <c r="A88" s="3">
        <v>79</v>
      </c>
      <c r="B88" s="4">
        <f t="shared" si="4"/>
        <v>480.50531449546673</v>
      </c>
      <c r="C88" s="4">
        <f t="shared" si="5"/>
        <v>180.07088643393956</v>
      </c>
      <c r="D88" s="4">
        <f t="shared" si="6"/>
        <v>300.43442806152717</v>
      </c>
      <c r="E88" s="5">
        <f t="shared" si="7"/>
        <v>107742.09743230225</v>
      </c>
      <c r="F88" s="1"/>
      <c r="G88" s="1"/>
    </row>
    <row r="89" spans="1:7" x14ac:dyDescent="0.35">
      <c r="A89" s="3">
        <v>80</v>
      </c>
      <c r="B89" s="4">
        <f t="shared" si="4"/>
        <v>480.50531449546673</v>
      </c>
      <c r="C89" s="4">
        <f t="shared" si="5"/>
        <v>179.57016238717031</v>
      </c>
      <c r="D89" s="4">
        <f t="shared" si="6"/>
        <v>300.93515210829639</v>
      </c>
      <c r="E89" s="5">
        <f t="shared" si="7"/>
        <v>107441.16228019395</v>
      </c>
      <c r="F89" s="1"/>
      <c r="G89" s="1"/>
    </row>
    <row r="90" spans="1:7" x14ac:dyDescent="0.35">
      <c r="A90" s="3">
        <v>81</v>
      </c>
      <c r="B90" s="4">
        <f t="shared" si="4"/>
        <v>480.50531449546673</v>
      </c>
      <c r="C90" s="4">
        <f t="shared" si="5"/>
        <v>179.06860380032316</v>
      </c>
      <c r="D90" s="4">
        <f t="shared" si="6"/>
        <v>301.43671069514357</v>
      </c>
      <c r="E90" s="5">
        <f t="shared" si="7"/>
        <v>107139.72556949881</v>
      </c>
      <c r="F90" s="1"/>
      <c r="G90" s="1"/>
    </row>
    <row r="91" spans="1:7" x14ac:dyDescent="0.35">
      <c r="A91" s="3">
        <v>82</v>
      </c>
      <c r="B91" s="4">
        <f t="shared" si="4"/>
        <v>480.50531449546673</v>
      </c>
      <c r="C91" s="4">
        <f t="shared" si="5"/>
        <v>178.56620928249791</v>
      </c>
      <c r="D91" s="4">
        <f t="shared" si="6"/>
        <v>301.9391052129688</v>
      </c>
      <c r="E91" s="5">
        <f t="shared" si="7"/>
        <v>106837.78646428585</v>
      </c>
      <c r="F91" s="1"/>
      <c r="G91" s="1"/>
    </row>
    <row r="92" spans="1:7" x14ac:dyDescent="0.35">
      <c r="A92" s="3">
        <v>83</v>
      </c>
      <c r="B92" s="4">
        <f t="shared" si="4"/>
        <v>480.50531449546673</v>
      </c>
      <c r="C92" s="4">
        <f t="shared" si="5"/>
        <v>178.06297744047632</v>
      </c>
      <c r="D92" s="4">
        <f t="shared" si="6"/>
        <v>302.44233705499039</v>
      </c>
      <c r="E92" s="5">
        <f t="shared" si="7"/>
        <v>106535.34412723086</v>
      </c>
      <c r="F92" s="1"/>
      <c r="G92" s="1"/>
    </row>
    <row r="93" spans="1:7" x14ac:dyDescent="0.35">
      <c r="A93" s="3">
        <v>84</v>
      </c>
      <c r="B93" s="4">
        <f t="shared" si="4"/>
        <v>480.50531449546673</v>
      </c>
      <c r="C93" s="4">
        <f t="shared" si="5"/>
        <v>177.55890687871795</v>
      </c>
      <c r="D93" s="4">
        <f t="shared" si="6"/>
        <v>302.94640761674873</v>
      </c>
      <c r="E93" s="5">
        <f t="shared" si="7"/>
        <v>106232.39771961411</v>
      </c>
      <c r="F93" s="1"/>
      <c r="G93" s="1"/>
    </row>
    <row r="94" spans="1:7" x14ac:dyDescent="0.35">
      <c r="A94" s="3">
        <v>85</v>
      </c>
      <c r="B94" s="4">
        <f t="shared" si="4"/>
        <v>480.50531449546673</v>
      </c>
      <c r="C94" s="4">
        <f t="shared" si="5"/>
        <v>177.05399619935673</v>
      </c>
      <c r="D94" s="4">
        <f t="shared" si="6"/>
        <v>303.45131829611006</v>
      </c>
      <c r="E94" s="5">
        <f t="shared" si="7"/>
        <v>105928.946401318</v>
      </c>
      <c r="F94" s="1"/>
      <c r="G94" s="1"/>
    </row>
    <row r="95" spans="1:7" x14ac:dyDescent="0.35">
      <c r="A95" s="3">
        <v>86</v>
      </c>
      <c r="B95" s="4">
        <f t="shared" si="4"/>
        <v>480.50531449546673</v>
      </c>
      <c r="C95" s="4">
        <f t="shared" si="5"/>
        <v>176.54824400219655</v>
      </c>
      <c r="D95" s="4">
        <f t="shared" si="6"/>
        <v>303.95707049327024</v>
      </c>
      <c r="E95" s="5">
        <f t="shared" si="7"/>
        <v>105624.98933082473</v>
      </c>
      <c r="F95" s="1"/>
      <c r="G95" s="1"/>
    </row>
    <row r="96" spans="1:7" x14ac:dyDescent="0.35">
      <c r="A96" s="3">
        <v>87</v>
      </c>
      <c r="B96" s="4">
        <f t="shared" si="4"/>
        <v>480.50531449546673</v>
      </c>
      <c r="C96" s="4">
        <f t="shared" si="5"/>
        <v>176.04164888470777</v>
      </c>
      <c r="D96" s="4">
        <f t="shared" si="6"/>
        <v>304.46366561075899</v>
      </c>
      <c r="E96" s="5">
        <f t="shared" si="7"/>
        <v>105320.52566521397</v>
      </c>
      <c r="F96" s="1"/>
      <c r="G96" s="1"/>
    </row>
    <row r="97" spans="1:7" x14ac:dyDescent="0.35">
      <c r="A97" s="3">
        <v>88</v>
      </c>
      <c r="B97" s="4">
        <f t="shared" si="4"/>
        <v>480.50531449546673</v>
      </c>
      <c r="C97" s="4">
        <f t="shared" si="5"/>
        <v>175.53420944202315</v>
      </c>
      <c r="D97" s="4">
        <f t="shared" si="6"/>
        <v>304.97110505344358</v>
      </c>
      <c r="E97" s="5">
        <f t="shared" si="7"/>
        <v>105015.55456016053</v>
      </c>
      <c r="F97" s="1"/>
      <c r="G97" s="1"/>
    </row>
    <row r="98" spans="1:7" x14ac:dyDescent="0.35">
      <c r="A98" s="3">
        <v>89</v>
      </c>
      <c r="B98" s="4">
        <f t="shared" si="4"/>
        <v>480.50531449546673</v>
      </c>
      <c r="C98" s="4">
        <f t="shared" si="5"/>
        <v>175.02592426693408</v>
      </c>
      <c r="D98" s="4">
        <f t="shared" si="6"/>
        <v>305.47939022853262</v>
      </c>
      <c r="E98" s="5">
        <f t="shared" si="7"/>
        <v>104710.075169932</v>
      </c>
      <c r="F98" s="1"/>
      <c r="G98" s="1"/>
    </row>
    <row r="99" spans="1:7" x14ac:dyDescent="0.35">
      <c r="A99" s="3">
        <v>90</v>
      </c>
      <c r="B99" s="4">
        <f t="shared" si="4"/>
        <v>480.50531449546673</v>
      </c>
      <c r="C99" s="4">
        <f t="shared" si="5"/>
        <v>174.51679194988654</v>
      </c>
      <c r="D99" s="4">
        <f t="shared" si="6"/>
        <v>305.98852254558022</v>
      </c>
      <c r="E99" s="5">
        <f t="shared" si="7"/>
        <v>104404.08664738642</v>
      </c>
      <c r="F99" s="1"/>
      <c r="G99" s="1"/>
    </row>
    <row r="100" spans="1:7" x14ac:dyDescent="0.35">
      <c r="A100" s="3">
        <v>91</v>
      </c>
      <c r="B100" s="4">
        <f t="shared" si="4"/>
        <v>480.50531449546673</v>
      </c>
      <c r="C100" s="4">
        <f t="shared" si="5"/>
        <v>174.00681107897722</v>
      </c>
      <c r="D100" s="4">
        <f t="shared" si="6"/>
        <v>306.49850341648954</v>
      </c>
      <c r="E100" s="5">
        <f t="shared" si="7"/>
        <v>104097.58814396993</v>
      </c>
      <c r="F100" s="1"/>
      <c r="G100" s="1"/>
    </row>
    <row r="101" spans="1:7" x14ac:dyDescent="0.35">
      <c r="A101" s="3">
        <v>92</v>
      </c>
      <c r="B101" s="4">
        <f t="shared" si="4"/>
        <v>480.50531449546673</v>
      </c>
      <c r="C101" s="4">
        <f t="shared" si="5"/>
        <v>173.49598023994977</v>
      </c>
      <c r="D101" s="4">
        <f t="shared" si="6"/>
        <v>307.00933425551699</v>
      </c>
      <c r="E101" s="5">
        <f t="shared" si="7"/>
        <v>103790.57880971441</v>
      </c>
      <c r="F101" s="1"/>
      <c r="G101" s="1"/>
    </row>
    <row r="102" spans="1:7" x14ac:dyDescent="0.35">
      <c r="A102" s="3">
        <v>93</v>
      </c>
      <c r="B102" s="4">
        <f t="shared" si="4"/>
        <v>480.50531449546673</v>
      </c>
      <c r="C102" s="4">
        <f t="shared" si="5"/>
        <v>172.98429801619054</v>
      </c>
      <c r="D102" s="4">
        <f t="shared" si="6"/>
        <v>307.52101647927617</v>
      </c>
      <c r="E102" s="5">
        <f t="shared" si="7"/>
        <v>103483.05779323513</v>
      </c>
      <c r="F102" s="1"/>
      <c r="G102" s="1"/>
    </row>
    <row r="103" spans="1:7" x14ac:dyDescent="0.35">
      <c r="A103" s="3">
        <v>94</v>
      </c>
      <c r="B103" s="4">
        <f t="shared" si="4"/>
        <v>480.50531449546673</v>
      </c>
      <c r="C103" s="4">
        <f t="shared" si="5"/>
        <v>172.47176298872509</v>
      </c>
      <c r="D103" s="4">
        <f t="shared" si="6"/>
        <v>308.03355150674162</v>
      </c>
      <c r="E103" s="5">
        <f t="shared" si="7"/>
        <v>103175.02424172839</v>
      </c>
      <c r="F103" s="1"/>
      <c r="G103" s="1"/>
    </row>
    <row r="104" spans="1:7" x14ac:dyDescent="0.35">
      <c r="A104" s="3">
        <v>95</v>
      </c>
      <c r="B104" s="4">
        <f t="shared" si="4"/>
        <v>480.50531449546673</v>
      </c>
      <c r="C104" s="4">
        <f t="shared" si="5"/>
        <v>171.95837373621384</v>
      </c>
      <c r="D104" s="4">
        <f t="shared" si="6"/>
        <v>308.54694075925289</v>
      </c>
      <c r="E104" s="5">
        <f t="shared" si="7"/>
        <v>102866.47730096914</v>
      </c>
      <c r="F104" s="1"/>
      <c r="G104" s="1"/>
    </row>
    <row r="105" spans="1:7" x14ac:dyDescent="0.35">
      <c r="A105" s="3">
        <v>96</v>
      </c>
      <c r="B105" s="4">
        <f t="shared" si="4"/>
        <v>480.50531449546673</v>
      </c>
      <c r="C105" s="4">
        <f t="shared" si="5"/>
        <v>171.44412883494843</v>
      </c>
      <c r="D105" s="4">
        <f t="shared" si="6"/>
        <v>309.06118566051828</v>
      </c>
      <c r="E105" s="5">
        <f t="shared" si="7"/>
        <v>102557.41611530862</v>
      </c>
      <c r="F105" s="1"/>
      <c r="G105" s="1"/>
    </row>
    <row r="106" spans="1:7" x14ac:dyDescent="0.35">
      <c r="A106" s="3">
        <v>97</v>
      </c>
      <c r="B106" s="4">
        <f t="shared" si="4"/>
        <v>480.50531449546673</v>
      </c>
      <c r="C106" s="4">
        <f t="shared" si="5"/>
        <v>170.92902685884758</v>
      </c>
      <c r="D106" s="4">
        <f t="shared" si="6"/>
        <v>309.57628763661916</v>
      </c>
      <c r="E106" s="5">
        <f t="shared" si="7"/>
        <v>102247.839827672</v>
      </c>
      <c r="F106" s="1"/>
      <c r="G106" s="1"/>
    </row>
    <row r="107" spans="1:7" x14ac:dyDescent="0.35">
      <c r="A107" s="3">
        <v>98</v>
      </c>
      <c r="B107" s="4">
        <f t="shared" si="4"/>
        <v>480.50531449546673</v>
      </c>
      <c r="C107" s="4">
        <f t="shared" si="5"/>
        <v>170.41306637945323</v>
      </c>
      <c r="D107" s="4">
        <f t="shared" si="6"/>
        <v>310.09224811601354</v>
      </c>
      <c r="E107" s="5">
        <f t="shared" si="7"/>
        <v>101937.74757955599</v>
      </c>
      <c r="F107" s="1"/>
      <c r="G107" s="1"/>
    </row>
    <row r="108" spans="1:7" x14ac:dyDescent="0.35">
      <c r="A108" s="3">
        <v>99</v>
      </c>
      <c r="B108" s="4">
        <f t="shared" si="4"/>
        <v>480.50531449546673</v>
      </c>
      <c r="C108" s="4">
        <f t="shared" si="5"/>
        <v>169.89624596592654</v>
      </c>
      <c r="D108" s="4">
        <f t="shared" si="6"/>
        <v>310.6090685295402</v>
      </c>
      <c r="E108" s="5">
        <f t="shared" si="7"/>
        <v>101627.13851102645</v>
      </c>
      <c r="F108" s="1"/>
      <c r="G108" s="1"/>
    </row>
    <row r="109" spans="1:7" x14ac:dyDescent="0.35">
      <c r="A109" s="3">
        <v>100</v>
      </c>
      <c r="B109" s="4">
        <f t="shared" si="4"/>
        <v>480.50531449546673</v>
      </c>
      <c r="C109" s="4">
        <f t="shared" si="5"/>
        <v>169.37856418504393</v>
      </c>
      <c r="D109" s="4">
        <f t="shared" si="6"/>
        <v>311.12675031042278</v>
      </c>
      <c r="E109" s="5">
        <f t="shared" si="7"/>
        <v>101316.01176071604</v>
      </c>
      <c r="F109" s="1"/>
      <c r="G109" s="1"/>
    </row>
    <row r="110" spans="1:7" x14ac:dyDescent="0.35">
      <c r="A110" s="3">
        <v>101</v>
      </c>
      <c r="B110" s="4">
        <f t="shared" si="4"/>
        <v>480.50531449546673</v>
      </c>
      <c r="C110" s="4">
        <f t="shared" si="5"/>
        <v>168.86001960119324</v>
      </c>
      <c r="D110" s="4">
        <f t="shared" si="6"/>
        <v>311.64529489427349</v>
      </c>
      <c r="E110" s="5">
        <f t="shared" si="7"/>
        <v>101004.36646582176</v>
      </c>
      <c r="F110" s="1"/>
      <c r="G110" s="1"/>
    </row>
    <row r="111" spans="1:7" x14ac:dyDescent="0.35">
      <c r="A111" s="3">
        <v>102</v>
      </c>
      <c r="B111" s="4">
        <f t="shared" si="4"/>
        <v>480.50531449546673</v>
      </c>
      <c r="C111" s="4">
        <f t="shared" si="5"/>
        <v>168.34061077636949</v>
      </c>
      <c r="D111" s="4">
        <f t="shared" si="6"/>
        <v>312.16470371909725</v>
      </c>
      <c r="E111" s="5">
        <f t="shared" si="7"/>
        <v>100692.20176210266</v>
      </c>
      <c r="F111" s="1"/>
      <c r="G111" s="1"/>
    </row>
    <row r="112" spans="1:7" x14ac:dyDescent="0.35">
      <c r="A112" s="3">
        <v>103</v>
      </c>
      <c r="B112" s="4">
        <f t="shared" si="4"/>
        <v>480.50531449546673</v>
      </c>
      <c r="C112" s="4">
        <f t="shared" si="5"/>
        <v>167.82033627017094</v>
      </c>
      <c r="D112" s="4">
        <f t="shared" si="6"/>
        <v>312.68497822529577</v>
      </c>
      <c r="E112" s="5">
        <f t="shared" si="7"/>
        <v>100379.51678387736</v>
      </c>
      <c r="F112" s="1"/>
      <c r="G112" s="1"/>
    </row>
    <row r="113" spans="1:7" x14ac:dyDescent="0.35">
      <c r="A113" s="3">
        <v>104</v>
      </c>
      <c r="B113" s="4">
        <f t="shared" si="4"/>
        <v>480.50531449546673</v>
      </c>
      <c r="C113" s="4">
        <f t="shared" si="5"/>
        <v>167.29919463979545</v>
      </c>
      <c r="D113" s="4">
        <f t="shared" si="6"/>
        <v>313.20611985567126</v>
      </c>
      <c r="E113" s="5">
        <f t="shared" si="7"/>
        <v>100066.31066402169</v>
      </c>
      <c r="F113" s="1"/>
      <c r="G113" s="1"/>
    </row>
    <row r="114" spans="1:7" x14ac:dyDescent="0.35">
      <c r="A114" s="3">
        <v>105</v>
      </c>
      <c r="B114" s="4">
        <f t="shared" si="4"/>
        <v>480.50531449546673</v>
      </c>
      <c r="C114" s="4">
        <f t="shared" si="5"/>
        <v>166.77718444003602</v>
      </c>
      <c r="D114" s="4">
        <f t="shared" si="6"/>
        <v>313.72813005543071</v>
      </c>
      <c r="E114" s="5">
        <f t="shared" si="7"/>
        <v>99752.582533966255</v>
      </c>
      <c r="F114" s="1"/>
      <c r="G114" s="1"/>
    </row>
    <row r="115" spans="1:7" x14ac:dyDescent="0.35">
      <c r="A115" s="3">
        <v>106</v>
      </c>
      <c r="B115" s="4">
        <f t="shared" si="4"/>
        <v>480.50531449546673</v>
      </c>
      <c r="C115" s="4">
        <f t="shared" si="5"/>
        <v>166.25430422327699</v>
      </c>
      <c r="D115" s="4">
        <f t="shared" si="6"/>
        <v>314.25101027218972</v>
      </c>
      <c r="E115" s="5">
        <f t="shared" si="7"/>
        <v>99438.331523694069</v>
      </c>
      <c r="F115" s="1"/>
      <c r="G115" s="1"/>
    </row>
    <row r="116" spans="1:7" x14ac:dyDescent="0.35">
      <c r="A116" s="3">
        <v>107</v>
      </c>
      <c r="B116" s="4">
        <f t="shared" si="4"/>
        <v>480.50531449546673</v>
      </c>
      <c r="C116" s="4">
        <f t="shared" si="5"/>
        <v>165.73055253948999</v>
      </c>
      <c r="D116" s="4">
        <f t="shared" si="6"/>
        <v>314.77476195597671</v>
      </c>
      <c r="E116" s="5">
        <f t="shared" si="7"/>
        <v>99123.556761738088</v>
      </c>
      <c r="F116" s="1"/>
      <c r="G116" s="1"/>
    </row>
    <row r="117" spans="1:7" x14ac:dyDescent="0.35">
      <c r="A117" s="3">
        <v>108</v>
      </c>
      <c r="B117" s="4">
        <f t="shared" si="4"/>
        <v>480.50531449546673</v>
      </c>
      <c r="C117" s="4">
        <f t="shared" si="5"/>
        <v>165.20592793623001</v>
      </c>
      <c r="D117" s="4">
        <f t="shared" si="6"/>
        <v>315.29938655923667</v>
      </c>
      <c r="E117" s="5">
        <f t="shared" si="7"/>
        <v>98808.257375178844</v>
      </c>
      <c r="F117" s="1"/>
      <c r="G117" s="1"/>
    </row>
    <row r="118" spans="1:7" x14ac:dyDescent="0.35">
      <c r="A118" s="3">
        <v>109</v>
      </c>
      <c r="B118" s="4">
        <f t="shared" si="4"/>
        <v>480.50531449546673</v>
      </c>
      <c r="C118" s="4">
        <f t="shared" si="5"/>
        <v>164.6804289586313</v>
      </c>
      <c r="D118" s="4">
        <f t="shared" si="6"/>
        <v>315.82488553683544</v>
      </c>
      <c r="E118" s="5">
        <f t="shared" si="7"/>
        <v>98492.432489642015</v>
      </c>
      <c r="F118" s="1"/>
      <c r="G118" s="1"/>
    </row>
    <row r="119" spans="1:7" x14ac:dyDescent="0.35">
      <c r="A119" s="3">
        <v>110</v>
      </c>
      <c r="B119" s="4">
        <f t="shared" si="4"/>
        <v>480.50531449546673</v>
      </c>
      <c r="C119" s="4">
        <f t="shared" si="5"/>
        <v>164.15405414940324</v>
      </c>
      <c r="D119" s="4">
        <f t="shared" si="6"/>
        <v>316.3512603460635</v>
      </c>
      <c r="E119" s="5">
        <f t="shared" si="7"/>
        <v>98176.081229295945</v>
      </c>
      <c r="F119" s="1"/>
      <c r="G119" s="1"/>
    </row>
    <row r="120" spans="1:7" x14ac:dyDescent="0.35">
      <c r="A120" s="3">
        <v>111</v>
      </c>
      <c r="B120" s="4">
        <f t="shared" si="4"/>
        <v>480.50531449546673</v>
      </c>
      <c r="C120" s="4">
        <f t="shared" si="5"/>
        <v>163.62680204882648</v>
      </c>
      <c r="D120" s="4">
        <f t="shared" si="6"/>
        <v>316.87851244664023</v>
      </c>
      <c r="E120" s="5">
        <f t="shared" si="7"/>
        <v>97859.202716849308</v>
      </c>
      <c r="F120" s="1"/>
      <c r="G120" s="1"/>
    </row>
    <row r="121" spans="1:7" x14ac:dyDescent="0.35">
      <c r="A121" s="3">
        <v>112</v>
      </c>
      <c r="B121" s="4">
        <f t="shared" si="4"/>
        <v>480.50531449546673</v>
      </c>
      <c r="C121" s="4">
        <f t="shared" si="5"/>
        <v>163.09867119474873</v>
      </c>
      <c r="D121" s="4">
        <f t="shared" si="6"/>
        <v>317.40664330071803</v>
      </c>
      <c r="E121" s="5">
        <f t="shared" si="7"/>
        <v>97541.796073548583</v>
      </c>
      <c r="F121" s="1"/>
      <c r="G121" s="1"/>
    </row>
    <row r="122" spans="1:7" x14ac:dyDescent="0.35">
      <c r="A122" s="3">
        <v>113</v>
      </c>
      <c r="B122" s="4">
        <f t="shared" si="4"/>
        <v>480.50531449546673</v>
      </c>
      <c r="C122" s="4">
        <f t="shared" si="5"/>
        <v>162.56966012258087</v>
      </c>
      <c r="D122" s="4">
        <f t="shared" si="6"/>
        <v>317.93565437288589</v>
      </c>
      <c r="E122" s="5">
        <f t="shared" si="7"/>
        <v>97223.860419175704</v>
      </c>
      <c r="F122" s="1"/>
      <c r="G122" s="1"/>
    </row>
    <row r="123" spans="1:7" x14ac:dyDescent="0.35">
      <c r="A123" s="3">
        <v>114</v>
      </c>
      <c r="B123" s="4">
        <f t="shared" si="4"/>
        <v>480.50531449546673</v>
      </c>
      <c r="C123" s="4">
        <f t="shared" si="5"/>
        <v>162.0397673652927</v>
      </c>
      <c r="D123" s="4">
        <f t="shared" si="6"/>
        <v>318.46554713017395</v>
      </c>
      <c r="E123" s="5">
        <f t="shared" si="7"/>
        <v>96905.394872045523</v>
      </c>
      <c r="F123" s="1"/>
      <c r="G123" s="1"/>
    </row>
    <row r="124" spans="1:7" x14ac:dyDescent="0.35">
      <c r="A124" s="3">
        <v>115</v>
      </c>
      <c r="B124" s="4">
        <f t="shared" si="4"/>
        <v>480.50531449546673</v>
      </c>
      <c r="C124" s="4">
        <f t="shared" si="5"/>
        <v>161.5089914534091</v>
      </c>
      <c r="D124" s="4">
        <f t="shared" si="6"/>
        <v>318.99632304205761</v>
      </c>
      <c r="E124" s="5">
        <f t="shared" si="7"/>
        <v>96586.398549003468</v>
      </c>
      <c r="F124" s="1"/>
      <c r="G124" s="1"/>
    </row>
    <row r="125" spans="1:7" x14ac:dyDescent="0.35">
      <c r="A125" s="3">
        <v>116</v>
      </c>
      <c r="B125" s="4">
        <f t="shared" si="4"/>
        <v>480.50531449546673</v>
      </c>
      <c r="C125" s="4">
        <f t="shared" si="5"/>
        <v>160.97733091500564</v>
      </c>
      <c r="D125" s="4">
        <f t="shared" si="6"/>
        <v>319.52798358046101</v>
      </c>
      <c r="E125" s="5">
        <f t="shared" si="7"/>
        <v>96266.870565423014</v>
      </c>
      <c r="F125" s="1"/>
      <c r="G125" s="1"/>
    </row>
    <row r="126" spans="1:7" x14ac:dyDescent="0.35">
      <c r="A126" s="3">
        <v>117</v>
      </c>
      <c r="B126" s="4">
        <f t="shared" si="4"/>
        <v>480.50531449546673</v>
      </c>
      <c r="C126" s="4">
        <f t="shared" si="5"/>
        <v>160.44478427570493</v>
      </c>
      <c r="D126" s="4">
        <f t="shared" si="6"/>
        <v>320.0605302197618</v>
      </c>
      <c r="E126" s="5">
        <f t="shared" si="7"/>
        <v>95946.810035203249</v>
      </c>
      <c r="F126" s="1"/>
      <c r="G126" s="1"/>
    </row>
    <row r="127" spans="1:7" x14ac:dyDescent="0.35">
      <c r="A127" s="3">
        <v>118</v>
      </c>
      <c r="B127" s="4">
        <f t="shared" si="4"/>
        <v>480.50531449546673</v>
      </c>
      <c r="C127" s="4">
        <f t="shared" si="5"/>
        <v>159.91135005867196</v>
      </c>
      <c r="D127" s="4">
        <f t="shared" si="6"/>
        <v>320.59396443679481</v>
      </c>
      <c r="E127" s="5">
        <f t="shared" si="7"/>
        <v>95626.216070766459</v>
      </c>
      <c r="F127" s="1"/>
      <c r="G127" s="1"/>
    </row>
    <row r="128" spans="1:7" x14ac:dyDescent="0.35">
      <c r="A128" s="3">
        <v>119</v>
      </c>
      <c r="B128" s="4">
        <f t="shared" si="4"/>
        <v>480.50531449546673</v>
      </c>
      <c r="C128" s="4">
        <f t="shared" si="5"/>
        <v>159.37702678461065</v>
      </c>
      <c r="D128" s="4">
        <f t="shared" si="6"/>
        <v>321.12828771085606</v>
      </c>
      <c r="E128" s="5">
        <f t="shared" si="7"/>
        <v>95305.087783055598</v>
      </c>
      <c r="F128" s="1"/>
      <c r="G128" s="1"/>
    </row>
    <row r="129" spans="1:7" x14ac:dyDescent="0.35">
      <c r="A129" s="3">
        <v>120</v>
      </c>
      <c r="B129" s="4">
        <f t="shared" si="4"/>
        <v>480.50531449546673</v>
      </c>
      <c r="C129" s="4">
        <f t="shared" si="5"/>
        <v>158.8418129717592</v>
      </c>
      <c r="D129" s="4">
        <f t="shared" si="6"/>
        <v>321.66350152370757</v>
      </c>
      <c r="E129" s="5">
        <f t="shared" si="7"/>
        <v>94983.424281531887</v>
      </c>
      <c r="F129" s="1"/>
      <c r="G129" s="1"/>
    </row>
    <row r="130" spans="1:7" x14ac:dyDescent="0.35">
      <c r="A130" s="3">
        <v>121</v>
      </c>
      <c r="B130" s="4">
        <f t="shared" si="4"/>
        <v>480.50531449546673</v>
      </c>
      <c r="C130" s="4">
        <f t="shared" si="5"/>
        <v>158.30570713588634</v>
      </c>
      <c r="D130" s="4">
        <f t="shared" si="6"/>
        <v>322.19960735958034</v>
      </c>
      <c r="E130" s="5">
        <f t="shared" si="7"/>
        <v>94661.224674172307</v>
      </c>
      <c r="F130" s="1"/>
      <c r="G130" s="1"/>
    </row>
    <row r="131" spans="1:7" x14ac:dyDescent="0.35">
      <c r="A131" s="3">
        <v>122</v>
      </c>
      <c r="B131" s="4">
        <f t="shared" si="4"/>
        <v>480.50531449546673</v>
      </c>
      <c r="C131" s="4">
        <f t="shared" si="5"/>
        <v>157.76870779028704</v>
      </c>
      <c r="D131" s="4">
        <f t="shared" si="6"/>
        <v>322.73660670517967</v>
      </c>
      <c r="E131" s="5">
        <f t="shared" si="7"/>
        <v>94338.488067467129</v>
      </c>
      <c r="F131" s="1"/>
      <c r="G131" s="1"/>
    </row>
    <row r="132" spans="1:7" x14ac:dyDescent="0.35">
      <c r="A132" s="3">
        <v>123</v>
      </c>
      <c r="B132" s="4">
        <f t="shared" si="4"/>
        <v>480.50531449546673</v>
      </c>
      <c r="C132" s="4">
        <f t="shared" si="5"/>
        <v>157.23081344577844</v>
      </c>
      <c r="D132" s="4">
        <f t="shared" si="6"/>
        <v>323.2745010496883</v>
      </c>
      <c r="E132" s="5">
        <f t="shared" si="7"/>
        <v>94015.213566417442</v>
      </c>
      <c r="F132" s="1"/>
      <c r="G132" s="1"/>
    </row>
    <row r="133" spans="1:7" x14ac:dyDescent="0.35">
      <c r="A133" s="3">
        <v>124</v>
      </c>
      <c r="B133" s="4">
        <f t="shared" si="4"/>
        <v>480.50531449546673</v>
      </c>
      <c r="C133" s="4">
        <f t="shared" si="5"/>
        <v>156.69202261069563</v>
      </c>
      <c r="D133" s="4">
        <f t="shared" si="6"/>
        <v>323.8132918847711</v>
      </c>
      <c r="E133" s="5">
        <f t="shared" si="7"/>
        <v>93691.400274532672</v>
      </c>
      <c r="F133" s="1"/>
      <c r="G133" s="1"/>
    </row>
    <row r="134" spans="1:7" x14ac:dyDescent="0.35">
      <c r="A134" s="3">
        <v>125</v>
      </c>
      <c r="B134" s="4">
        <f t="shared" si="4"/>
        <v>480.50531449546673</v>
      </c>
      <c r="C134" s="4">
        <f t="shared" si="5"/>
        <v>156.15233379088767</v>
      </c>
      <c r="D134" s="4">
        <f t="shared" si="6"/>
        <v>324.35298070457907</v>
      </c>
      <c r="E134" s="5">
        <f t="shared" si="7"/>
        <v>93367.047293828087</v>
      </c>
      <c r="F134" s="1"/>
      <c r="G134" s="1"/>
    </row>
    <row r="135" spans="1:7" x14ac:dyDescent="0.35">
      <c r="A135" s="3">
        <v>126</v>
      </c>
      <c r="B135" s="4">
        <f t="shared" si="4"/>
        <v>480.50531449546673</v>
      </c>
      <c r="C135" s="4">
        <f t="shared" si="5"/>
        <v>155.61174548971337</v>
      </c>
      <c r="D135" s="4">
        <f t="shared" si="6"/>
        <v>324.89356900575331</v>
      </c>
      <c r="E135" s="5">
        <f t="shared" si="7"/>
        <v>93042.153724822332</v>
      </c>
      <c r="F135" s="1"/>
      <c r="G135" s="1"/>
    </row>
    <row r="136" spans="1:7" x14ac:dyDescent="0.35">
      <c r="A136" s="3">
        <v>127</v>
      </c>
      <c r="B136" s="4">
        <f t="shared" si="4"/>
        <v>480.50531449546673</v>
      </c>
      <c r="C136" s="4">
        <f t="shared" si="5"/>
        <v>155.07025620803711</v>
      </c>
      <c r="D136" s="4">
        <f t="shared" si="6"/>
        <v>325.43505828742957</v>
      </c>
      <c r="E136" s="5">
        <f t="shared" si="7"/>
        <v>92716.7186665349</v>
      </c>
      <c r="F136" s="1"/>
      <c r="G136" s="1"/>
    </row>
    <row r="137" spans="1:7" x14ac:dyDescent="0.35">
      <c r="A137" s="3">
        <v>128</v>
      </c>
      <c r="B137" s="4">
        <f t="shared" si="4"/>
        <v>480.50531449546673</v>
      </c>
      <c r="C137" s="4">
        <f t="shared" si="5"/>
        <v>154.52786444422472</v>
      </c>
      <c r="D137" s="4">
        <f t="shared" si="6"/>
        <v>325.97745005124199</v>
      </c>
      <c r="E137" s="5">
        <f t="shared" si="7"/>
        <v>92390.741216483657</v>
      </c>
      <c r="F137" s="1"/>
      <c r="G137" s="1"/>
    </row>
    <row r="138" spans="1:7" x14ac:dyDescent="0.35">
      <c r="A138" s="3">
        <v>129</v>
      </c>
      <c r="B138" s="4">
        <f t="shared" si="4"/>
        <v>480.50531449546673</v>
      </c>
      <c r="C138" s="4">
        <f t="shared" si="5"/>
        <v>153.98456869413931</v>
      </c>
      <c r="D138" s="4">
        <f t="shared" si="6"/>
        <v>326.52074580132734</v>
      </c>
      <c r="E138" s="5">
        <f t="shared" si="7"/>
        <v>92064.220470682325</v>
      </c>
      <c r="F138" s="1"/>
      <c r="G138" s="1"/>
    </row>
    <row r="139" spans="1:7" x14ac:dyDescent="0.35">
      <c r="A139" s="3">
        <v>130</v>
      </c>
      <c r="B139" s="4">
        <f t="shared" ref="B139:B202" si="8">IF(ROUND(E138,5)&gt;0,B$6,0)</f>
        <v>480.50531449546673</v>
      </c>
      <c r="C139" s="4">
        <f t="shared" ref="C139:C202" si="9">IF(B139&gt;0,IPMT(B$4/B$5,A139,B$3*B$5,-B$2),0)</f>
        <v>153.44036745113715</v>
      </c>
      <c r="D139" s="4">
        <f t="shared" ref="D139:D202" si="10">IF(B139&gt;0,PPMT(B$4/B$5,A139,B$3*B$5,-B$2),0)</f>
        <v>327.06494704432964</v>
      </c>
      <c r="E139" s="5">
        <f t="shared" ref="E139:E202" si="11">IF(ROUND(E138,5)&gt;0,E138-D139,0)</f>
        <v>91737.155523637994</v>
      </c>
      <c r="F139" s="1"/>
      <c r="G139" s="1"/>
    </row>
    <row r="140" spans="1:7" x14ac:dyDescent="0.35">
      <c r="A140" s="3">
        <v>131</v>
      </c>
      <c r="B140" s="4">
        <f t="shared" si="8"/>
        <v>480.50531449546673</v>
      </c>
      <c r="C140" s="4">
        <f t="shared" si="9"/>
        <v>152.89525920606323</v>
      </c>
      <c r="D140" s="4">
        <f t="shared" si="10"/>
        <v>327.61005528940353</v>
      </c>
      <c r="E140" s="5">
        <f t="shared" si="11"/>
        <v>91409.545468348588</v>
      </c>
      <c r="F140" s="1"/>
      <c r="G140" s="1"/>
    </row>
    <row r="141" spans="1:7" x14ac:dyDescent="0.35">
      <c r="A141" s="3">
        <v>132</v>
      </c>
      <c r="B141" s="4">
        <f t="shared" si="8"/>
        <v>480.50531449546673</v>
      </c>
      <c r="C141" s="4">
        <f t="shared" si="9"/>
        <v>152.34924244724755</v>
      </c>
      <c r="D141" s="4">
        <f t="shared" si="10"/>
        <v>328.15607204821913</v>
      </c>
      <c r="E141" s="5">
        <f t="shared" si="11"/>
        <v>91081.389396300365</v>
      </c>
      <c r="F141" s="1"/>
      <c r="G141" s="1"/>
    </row>
    <row r="142" spans="1:7" x14ac:dyDescent="0.35">
      <c r="A142" s="3">
        <v>133</v>
      </c>
      <c r="B142" s="4">
        <f t="shared" si="8"/>
        <v>480.50531449546673</v>
      </c>
      <c r="C142" s="4">
        <f t="shared" si="9"/>
        <v>151.80231566050051</v>
      </c>
      <c r="D142" s="4">
        <f t="shared" si="10"/>
        <v>328.70299883496614</v>
      </c>
      <c r="E142" s="5">
        <f t="shared" si="11"/>
        <v>90752.686397465397</v>
      </c>
      <c r="F142" s="1"/>
      <c r="G142" s="1"/>
    </row>
    <row r="143" spans="1:7" x14ac:dyDescent="0.35">
      <c r="A143" s="3">
        <v>134</v>
      </c>
      <c r="B143" s="4">
        <f t="shared" si="8"/>
        <v>480.50531449546673</v>
      </c>
      <c r="C143" s="4">
        <f t="shared" si="9"/>
        <v>151.25447732910891</v>
      </c>
      <c r="D143" s="4">
        <f t="shared" si="10"/>
        <v>329.25083716635777</v>
      </c>
      <c r="E143" s="5">
        <f t="shared" si="11"/>
        <v>90423.43556029904</v>
      </c>
      <c r="F143" s="1"/>
      <c r="G143" s="1"/>
    </row>
    <row r="144" spans="1:7" x14ac:dyDescent="0.35">
      <c r="A144" s="3">
        <v>135</v>
      </c>
      <c r="B144" s="4">
        <f t="shared" si="8"/>
        <v>480.50531449546673</v>
      </c>
      <c r="C144" s="4">
        <f t="shared" si="9"/>
        <v>150.70572593383167</v>
      </c>
      <c r="D144" s="4">
        <f t="shared" si="10"/>
        <v>329.79958856163506</v>
      </c>
      <c r="E144" s="5">
        <f t="shared" si="11"/>
        <v>90093.6359717374</v>
      </c>
      <c r="F144" s="1"/>
      <c r="G144" s="1"/>
    </row>
    <row r="145" spans="1:7" x14ac:dyDescent="0.35">
      <c r="A145" s="3">
        <v>136</v>
      </c>
      <c r="B145" s="4">
        <f t="shared" si="8"/>
        <v>480.50531449546673</v>
      </c>
      <c r="C145" s="4">
        <f t="shared" si="9"/>
        <v>150.15605995289559</v>
      </c>
      <c r="D145" s="4">
        <f t="shared" si="10"/>
        <v>330.34925454257109</v>
      </c>
      <c r="E145" s="5">
        <f t="shared" si="11"/>
        <v>89763.286717194831</v>
      </c>
      <c r="F145" s="1"/>
      <c r="G145" s="1"/>
    </row>
    <row r="146" spans="1:7" x14ac:dyDescent="0.35">
      <c r="A146" s="3">
        <v>137</v>
      </c>
      <c r="B146" s="4">
        <f t="shared" si="8"/>
        <v>480.50531449546673</v>
      </c>
      <c r="C146" s="4">
        <f t="shared" si="9"/>
        <v>149.60547786199132</v>
      </c>
      <c r="D146" s="4">
        <f t="shared" si="10"/>
        <v>330.89983663347545</v>
      </c>
      <c r="E146" s="5">
        <f t="shared" si="11"/>
        <v>89432.38688056136</v>
      </c>
      <c r="F146" s="1"/>
      <c r="G146" s="1"/>
    </row>
    <row r="147" spans="1:7" x14ac:dyDescent="0.35">
      <c r="A147" s="3">
        <v>138</v>
      </c>
      <c r="B147" s="4">
        <f t="shared" si="8"/>
        <v>480.50531449546673</v>
      </c>
      <c r="C147" s="4">
        <f t="shared" si="9"/>
        <v>149.05397813426885</v>
      </c>
      <c r="D147" s="4">
        <f t="shared" si="10"/>
        <v>331.45133636119789</v>
      </c>
      <c r="E147" s="5">
        <f t="shared" si="11"/>
        <v>89100.935544200169</v>
      </c>
      <c r="F147" s="1"/>
      <c r="G147" s="1"/>
    </row>
    <row r="148" spans="1:7" x14ac:dyDescent="0.35">
      <c r="A148" s="3">
        <v>139</v>
      </c>
      <c r="B148" s="4">
        <f t="shared" si="8"/>
        <v>480.50531449546673</v>
      </c>
      <c r="C148" s="4">
        <f t="shared" si="9"/>
        <v>148.50155924033353</v>
      </c>
      <c r="D148" s="4">
        <f t="shared" si="10"/>
        <v>332.00375525513323</v>
      </c>
      <c r="E148" s="5">
        <f t="shared" si="11"/>
        <v>88768.931788945032</v>
      </c>
      <c r="F148" s="1"/>
      <c r="G148" s="1"/>
    </row>
    <row r="149" spans="1:7" x14ac:dyDescent="0.35">
      <c r="A149" s="3">
        <v>140</v>
      </c>
      <c r="B149" s="4">
        <f t="shared" si="8"/>
        <v>480.50531449546673</v>
      </c>
      <c r="C149" s="4">
        <f t="shared" si="9"/>
        <v>147.94821964824163</v>
      </c>
      <c r="D149" s="4">
        <f t="shared" si="10"/>
        <v>332.55709484722513</v>
      </c>
      <c r="E149" s="5">
        <f t="shared" si="11"/>
        <v>88436.374694097802</v>
      </c>
      <c r="F149" s="1"/>
      <c r="G149" s="1"/>
    </row>
    <row r="150" spans="1:7" x14ac:dyDescent="0.35">
      <c r="A150" s="3">
        <v>141</v>
      </c>
      <c r="B150" s="4">
        <f t="shared" si="8"/>
        <v>480.50531449546673</v>
      </c>
      <c r="C150" s="4">
        <f t="shared" si="9"/>
        <v>147.39395782349627</v>
      </c>
      <c r="D150" s="4">
        <f t="shared" si="10"/>
        <v>333.1113566719705</v>
      </c>
      <c r="E150" s="5">
        <f t="shared" si="11"/>
        <v>88103.263337425829</v>
      </c>
      <c r="F150" s="1"/>
      <c r="G150" s="1"/>
    </row>
    <row r="151" spans="1:7" x14ac:dyDescent="0.35">
      <c r="A151" s="3">
        <v>142</v>
      </c>
      <c r="B151" s="4">
        <f t="shared" si="8"/>
        <v>480.50531449546673</v>
      </c>
      <c r="C151" s="4">
        <f t="shared" si="9"/>
        <v>146.83877222904297</v>
      </c>
      <c r="D151" s="4">
        <f t="shared" si="10"/>
        <v>333.66654226642373</v>
      </c>
      <c r="E151" s="5">
        <f t="shared" si="11"/>
        <v>87769.596795159407</v>
      </c>
      <c r="F151" s="1"/>
      <c r="G151" s="1"/>
    </row>
    <row r="152" spans="1:7" x14ac:dyDescent="0.35">
      <c r="A152" s="3">
        <v>143</v>
      </c>
      <c r="B152" s="4">
        <f t="shared" si="8"/>
        <v>480.50531449546673</v>
      </c>
      <c r="C152" s="4">
        <f t="shared" si="9"/>
        <v>146.28266132526562</v>
      </c>
      <c r="D152" s="4">
        <f t="shared" si="10"/>
        <v>334.22265317020117</v>
      </c>
      <c r="E152" s="5">
        <f t="shared" si="11"/>
        <v>87435.374141989203</v>
      </c>
      <c r="F152" s="1"/>
      <c r="G152" s="1"/>
    </row>
    <row r="153" spans="1:7" x14ac:dyDescent="0.35">
      <c r="A153" s="3">
        <v>144</v>
      </c>
      <c r="B153" s="4">
        <f t="shared" si="8"/>
        <v>480.50531449546673</v>
      </c>
      <c r="C153" s="4">
        <f t="shared" si="9"/>
        <v>145.72562356998193</v>
      </c>
      <c r="D153" s="4">
        <f t="shared" si="10"/>
        <v>334.77969092548477</v>
      </c>
      <c r="E153" s="5">
        <f t="shared" si="11"/>
        <v>87100.59445106372</v>
      </c>
      <c r="F153" s="1"/>
      <c r="G153" s="1"/>
    </row>
    <row r="154" spans="1:7" x14ac:dyDescent="0.35">
      <c r="A154" s="3">
        <v>145</v>
      </c>
      <c r="B154" s="4">
        <f t="shared" si="8"/>
        <v>480.50531449546673</v>
      </c>
      <c r="C154" s="4">
        <f t="shared" si="9"/>
        <v>145.16765741843946</v>
      </c>
      <c r="D154" s="4">
        <f t="shared" si="10"/>
        <v>335.33765707702725</v>
      </c>
      <c r="E154" s="5">
        <f t="shared" si="11"/>
        <v>86765.256793986686</v>
      </c>
      <c r="F154" s="1"/>
      <c r="G154" s="1"/>
    </row>
    <row r="155" spans="1:7" x14ac:dyDescent="0.35">
      <c r="A155" s="3">
        <v>146</v>
      </c>
      <c r="B155" s="4">
        <f t="shared" si="8"/>
        <v>480.50531449546673</v>
      </c>
      <c r="C155" s="4">
        <f t="shared" si="9"/>
        <v>144.60876132331109</v>
      </c>
      <c r="D155" s="4">
        <f t="shared" si="10"/>
        <v>335.89655317215568</v>
      </c>
      <c r="E155" s="5">
        <f t="shared" si="11"/>
        <v>86429.360240814523</v>
      </c>
      <c r="F155" s="1"/>
      <c r="G155" s="1"/>
    </row>
    <row r="156" spans="1:7" x14ac:dyDescent="0.35">
      <c r="A156" s="3">
        <v>147</v>
      </c>
      <c r="B156" s="4">
        <f t="shared" si="8"/>
        <v>480.50531449546673</v>
      </c>
      <c r="C156" s="4">
        <f t="shared" si="9"/>
        <v>144.04893373469082</v>
      </c>
      <c r="D156" s="4">
        <f t="shared" si="10"/>
        <v>336.45638076077591</v>
      </c>
      <c r="E156" s="5">
        <f t="shared" si="11"/>
        <v>86092.903860053746</v>
      </c>
      <c r="F156" s="1"/>
      <c r="G156" s="1"/>
    </row>
    <row r="157" spans="1:7" x14ac:dyDescent="0.35">
      <c r="A157" s="3">
        <v>148</v>
      </c>
      <c r="B157" s="4">
        <f t="shared" si="8"/>
        <v>480.50531449546673</v>
      </c>
      <c r="C157" s="4">
        <f t="shared" si="9"/>
        <v>143.48817310008954</v>
      </c>
      <c r="D157" s="4">
        <f t="shared" si="10"/>
        <v>337.01714139537722</v>
      </c>
      <c r="E157" s="5">
        <f t="shared" si="11"/>
        <v>85755.886718658367</v>
      </c>
      <c r="F157" s="1"/>
      <c r="G157" s="1"/>
    </row>
    <row r="158" spans="1:7" x14ac:dyDescent="0.35">
      <c r="A158" s="3">
        <v>149</v>
      </c>
      <c r="B158" s="4">
        <f t="shared" si="8"/>
        <v>480.50531449546673</v>
      </c>
      <c r="C158" s="4">
        <f t="shared" si="9"/>
        <v>142.92647786443055</v>
      </c>
      <c r="D158" s="4">
        <f t="shared" si="10"/>
        <v>337.57883663103615</v>
      </c>
      <c r="E158" s="5">
        <f t="shared" si="11"/>
        <v>85418.307882027337</v>
      </c>
      <c r="F158" s="1"/>
      <c r="G158" s="1"/>
    </row>
    <row r="159" spans="1:7" x14ac:dyDescent="0.35">
      <c r="A159" s="3">
        <v>150</v>
      </c>
      <c r="B159" s="4">
        <f t="shared" si="8"/>
        <v>480.50531449546673</v>
      </c>
      <c r="C159" s="4">
        <f t="shared" si="9"/>
        <v>142.3638464700455</v>
      </c>
      <c r="D159" s="4">
        <f t="shared" si="10"/>
        <v>338.14146802542115</v>
      </c>
      <c r="E159" s="5">
        <f t="shared" si="11"/>
        <v>85080.166414001913</v>
      </c>
      <c r="F159" s="1"/>
      <c r="G159" s="1"/>
    </row>
    <row r="160" spans="1:7" x14ac:dyDescent="0.35">
      <c r="A160" s="3">
        <v>151</v>
      </c>
      <c r="B160" s="4">
        <f t="shared" si="8"/>
        <v>480.50531449546673</v>
      </c>
      <c r="C160" s="4">
        <f t="shared" si="9"/>
        <v>141.80027735666982</v>
      </c>
      <c r="D160" s="4">
        <f t="shared" si="10"/>
        <v>338.70503713879691</v>
      </c>
      <c r="E160" s="5">
        <f t="shared" si="11"/>
        <v>84741.46137686311</v>
      </c>
      <c r="F160" s="1"/>
      <c r="G160" s="1"/>
    </row>
    <row r="161" spans="1:7" x14ac:dyDescent="0.35">
      <c r="A161" s="3">
        <v>152</v>
      </c>
      <c r="B161" s="4">
        <f t="shared" si="8"/>
        <v>480.50531449546673</v>
      </c>
      <c r="C161" s="4">
        <f t="shared" si="9"/>
        <v>141.23576896143848</v>
      </c>
      <c r="D161" s="4">
        <f t="shared" si="10"/>
        <v>339.26954553402823</v>
      </c>
      <c r="E161" s="5">
        <f t="shared" si="11"/>
        <v>84402.191831329081</v>
      </c>
      <c r="F161" s="1"/>
      <c r="G161" s="1"/>
    </row>
    <row r="162" spans="1:7" x14ac:dyDescent="0.35">
      <c r="A162" s="3">
        <v>153</v>
      </c>
      <c r="B162" s="4">
        <f t="shared" si="8"/>
        <v>480.50531449546673</v>
      </c>
      <c r="C162" s="4">
        <f t="shared" si="9"/>
        <v>140.67031971888176</v>
      </c>
      <c r="D162" s="4">
        <f t="shared" si="10"/>
        <v>339.83499477658495</v>
      </c>
      <c r="E162" s="5">
        <f t="shared" si="11"/>
        <v>84062.356836552499</v>
      </c>
      <c r="F162" s="1"/>
      <c r="G162" s="1"/>
    </row>
    <row r="163" spans="1:7" x14ac:dyDescent="0.35">
      <c r="A163" s="3">
        <v>154</v>
      </c>
      <c r="B163" s="4">
        <f t="shared" si="8"/>
        <v>480.50531449546673</v>
      </c>
      <c r="C163" s="4">
        <f t="shared" si="9"/>
        <v>140.10392806092077</v>
      </c>
      <c r="D163" s="4">
        <f t="shared" si="10"/>
        <v>340.40138643454594</v>
      </c>
      <c r="E163" s="5">
        <f t="shared" si="11"/>
        <v>83721.955450117952</v>
      </c>
      <c r="F163" s="1"/>
      <c r="G163" s="1"/>
    </row>
    <row r="164" spans="1:7" x14ac:dyDescent="0.35">
      <c r="A164" s="3">
        <v>155</v>
      </c>
      <c r="B164" s="4">
        <f t="shared" si="8"/>
        <v>480.50531449546673</v>
      </c>
      <c r="C164" s="4">
        <f t="shared" si="9"/>
        <v>139.53659241686321</v>
      </c>
      <c r="D164" s="4">
        <f t="shared" si="10"/>
        <v>340.96872207860349</v>
      </c>
      <c r="E164" s="5">
        <f t="shared" si="11"/>
        <v>83380.986728039352</v>
      </c>
      <c r="F164" s="1"/>
      <c r="G164" s="1"/>
    </row>
    <row r="165" spans="1:7" x14ac:dyDescent="0.35">
      <c r="A165" s="3">
        <v>156</v>
      </c>
      <c r="B165" s="4">
        <f t="shared" si="8"/>
        <v>480.50531449546673</v>
      </c>
      <c r="C165" s="4">
        <f t="shared" si="9"/>
        <v>138.96831121339886</v>
      </c>
      <c r="D165" s="4">
        <f t="shared" si="10"/>
        <v>341.53700328206787</v>
      </c>
      <c r="E165" s="5">
        <f t="shared" si="11"/>
        <v>83039.449724757287</v>
      </c>
      <c r="F165" s="1"/>
      <c r="G165" s="1"/>
    </row>
    <row r="166" spans="1:7" x14ac:dyDescent="0.35">
      <c r="A166" s="3">
        <v>157</v>
      </c>
      <c r="B166" s="4">
        <f t="shared" si="8"/>
        <v>480.50531449546673</v>
      </c>
      <c r="C166" s="4">
        <f t="shared" si="9"/>
        <v>138.39908287459542</v>
      </c>
      <c r="D166" s="4">
        <f t="shared" si="10"/>
        <v>342.10623162087126</v>
      </c>
      <c r="E166" s="5">
        <f t="shared" si="11"/>
        <v>82697.343493136417</v>
      </c>
      <c r="F166" s="1"/>
      <c r="G166" s="1"/>
    </row>
    <row r="167" spans="1:7" x14ac:dyDescent="0.35">
      <c r="A167" s="3">
        <v>158</v>
      </c>
      <c r="B167" s="4">
        <f t="shared" si="8"/>
        <v>480.50531449546673</v>
      </c>
      <c r="C167" s="4">
        <f t="shared" si="9"/>
        <v>137.82890582189398</v>
      </c>
      <c r="D167" s="4">
        <f t="shared" si="10"/>
        <v>342.67640867357278</v>
      </c>
      <c r="E167" s="5">
        <f t="shared" si="11"/>
        <v>82354.667084462839</v>
      </c>
      <c r="F167" s="1"/>
      <c r="G167" s="1"/>
    </row>
    <row r="168" spans="1:7" x14ac:dyDescent="0.35">
      <c r="A168" s="3">
        <v>159</v>
      </c>
      <c r="B168" s="4">
        <f t="shared" si="8"/>
        <v>480.50531449546673</v>
      </c>
      <c r="C168" s="4">
        <f t="shared" si="9"/>
        <v>137.25777847410467</v>
      </c>
      <c r="D168" s="4">
        <f t="shared" si="10"/>
        <v>343.24753602136207</v>
      </c>
      <c r="E168" s="5">
        <f t="shared" si="11"/>
        <v>82011.419548441481</v>
      </c>
      <c r="F168" s="1"/>
      <c r="G168" s="1"/>
    </row>
    <row r="169" spans="1:7" x14ac:dyDescent="0.35">
      <c r="A169" s="3">
        <v>160</v>
      </c>
      <c r="B169" s="4">
        <f t="shared" si="8"/>
        <v>480.50531449546673</v>
      </c>
      <c r="C169" s="4">
        <f t="shared" si="9"/>
        <v>136.6856992474024</v>
      </c>
      <c r="D169" s="4">
        <f t="shared" si="10"/>
        <v>343.81961524806428</v>
      </c>
      <c r="E169" s="5">
        <f t="shared" si="11"/>
        <v>81667.599933193414</v>
      </c>
      <c r="F169" s="1"/>
      <c r="G169" s="1"/>
    </row>
    <row r="170" spans="1:7" x14ac:dyDescent="0.35">
      <c r="A170" s="3">
        <v>161</v>
      </c>
      <c r="B170" s="4">
        <f t="shared" si="8"/>
        <v>480.50531449546673</v>
      </c>
      <c r="C170" s="4">
        <f t="shared" si="9"/>
        <v>136.11266655532228</v>
      </c>
      <c r="D170" s="4">
        <f t="shared" si="10"/>
        <v>344.39264794014446</v>
      </c>
      <c r="E170" s="5">
        <f t="shared" si="11"/>
        <v>81323.207285253273</v>
      </c>
      <c r="F170" s="1"/>
      <c r="G170" s="1"/>
    </row>
    <row r="171" spans="1:7" x14ac:dyDescent="0.35">
      <c r="A171" s="3">
        <v>162</v>
      </c>
      <c r="B171" s="4">
        <f t="shared" si="8"/>
        <v>480.50531449546673</v>
      </c>
      <c r="C171" s="4">
        <f t="shared" si="9"/>
        <v>135.53867880875541</v>
      </c>
      <c r="D171" s="4">
        <f t="shared" si="10"/>
        <v>344.96663568671136</v>
      </c>
      <c r="E171" s="5">
        <f t="shared" si="11"/>
        <v>80978.240649566564</v>
      </c>
      <c r="F171" s="1"/>
      <c r="G171" s="1"/>
    </row>
    <row r="172" spans="1:7" x14ac:dyDescent="0.35">
      <c r="A172" s="3">
        <v>163</v>
      </c>
      <c r="B172" s="4">
        <f t="shared" si="8"/>
        <v>480.50531449546673</v>
      </c>
      <c r="C172" s="4">
        <f t="shared" si="9"/>
        <v>134.9637344159442</v>
      </c>
      <c r="D172" s="4">
        <f t="shared" si="10"/>
        <v>345.54158007952253</v>
      </c>
      <c r="E172" s="5">
        <f t="shared" si="11"/>
        <v>80632.699069487047</v>
      </c>
      <c r="F172" s="1"/>
      <c r="G172" s="1"/>
    </row>
    <row r="173" spans="1:7" x14ac:dyDescent="0.35">
      <c r="A173" s="3">
        <v>164</v>
      </c>
      <c r="B173" s="4">
        <f t="shared" si="8"/>
        <v>480.50531449546673</v>
      </c>
      <c r="C173" s="4">
        <f t="shared" si="9"/>
        <v>134.38783178247834</v>
      </c>
      <c r="D173" s="4">
        <f t="shared" si="10"/>
        <v>346.11748271298836</v>
      </c>
      <c r="E173" s="5">
        <f t="shared" si="11"/>
        <v>80286.58158677406</v>
      </c>
      <c r="F173" s="1"/>
      <c r="G173" s="1"/>
    </row>
    <row r="174" spans="1:7" x14ac:dyDescent="0.35">
      <c r="A174" s="3">
        <v>165</v>
      </c>
      <c r="B174" s="4">
        <f t="shared" si="8"/>
        <v>480.50531449546673</v>
      </c>
      <c r="C174" s="4">
        <f t="shared" si="9"/>
        <v>133.81096931129002</v>
      </c>
      <c r="D174" s="4">
        <f t="shared" si="10"/>
        <v>346.69434518417671</v>
      </c>
      <c r="E174" s="5">
        <f t="shared" si="11"/>
        <v>79939.88724158988</v>
      </c>
      <c r="F174" s="1"/>
      <c r="G174" s="1"/>
    </row>
    <row r="175" spans="1:7" x14ac:dyDescent="0.35">
      <c r="A175" s="3">
        <v>166</v>
      </c>
      <c r="B175" s="4">
        <f t="shared" si="8"/>
        <v>480.50531449546673</v>
      </c>
      <c r="C175" s="4">
        <f t="shared" si="9"/>
        <v>133.23314540264977</v>
      </c>
      <c r="D175" s="4">
        <f t="shared" si="10"/>
        <v>347.27216909281697</v>
      </c>
      <c r="E175" s="5">
        <f t="shared" si="11"/>
        <v>79592.615072497065</v>
      </c>
      <c r="F175" s="1"/>
      <c r="G175" s="1"/>
    </row>
    <row r="176" spans="1:7" x14ac:dyDescent="0.35">
      <c r="A176" s="3">
        <v>167</v>
      </c>
      <c r="B176" s="4">
        <f t="shared" si="8"/>
        <v>480.50531449546673</v>
      </c>
      <c r="C176" s="4">
        <f t="shared" si="9"/>
        <v>132.65435845416172</v>
      </c>
      <c r="D176" s="4">
        <f t="shared" si="10"/>
        <v>347.85095604130498</v>
      </c>
      <c r="E176" s="5">
        <f t="shared" si="11"/>
        <v>79244.764116455757</v>
      </c>
      <c r="F176" s="1"/>
      <c r="G176" s="1"/>
    </row>
    <row r="177" spans="1:7" x14ac:dyDescent="0.35">
      <c r="A177" s="3">
        <v>168</v>
      </c>
      <c r="B177" s="4">
        <f t="shared" si="8"/>
        <v>480.50531449546673</v>
      </c>
      <c r="C177" s="4">
        <f t="shared" si="9"/>
        <v>132.07460686075953</v>
      </c>
      <c r="D177" s="4">
        <f t="shared" si="10"/>
        <v>348.43070763470718</v>
      </c>
      <c r="E177" s="5">
        <f t="shared" si="11"/>
        <v>78896.333408821054</v>
      </c>
      <c r="F177" s="1"/>
      <c r="G177" s="1"/>
    </row>
    <row r="178" spans="1:7" x14ac:dyDescent="0.35">
      <c r="A178" s="3">
        <v>169</v>
      </c>
      <c r="B178" s="4">
        <f t="shared" si="8"/>
        <v>480.50531449546673</v>
      </c>
      <c r="C178" s="4">
        <f t="shared" si="9"/>
        <v>131.49388901470169</v>
      </c>
      <c r="D178" s="4">
        <f t="shared" si="10"/>
        <v>349.01142548076501</v>
      </c>
      <c r="E178" s="5">
        <f t="shared" si="11"/>
        <v>78547.321983340284</v>
      </c>
      <c r="F178" s="1"/>
      <c r="G178" s="1"/>
    </row>
    <row r="179" spans="1:7" x14ac:dyDescent="0.35">
      <c r="A179" s="3">
        <v>170</v>
      </c>
      <c r="B179" s="4">
        <f t="shared" si="8"/>
        <v>480.50531449546673</v>
      </c>
      <c r="C179" s="4">
        <f t="shared" si="9"/>
        <v>130.91220330556706</v>
      </c>
      <c r="D179" s="4">
        <f t="shared" si="10"/>
        <v>349.59311118989962</v>
      </c>
      <c r="E179" s="5">
        <f t="shared" si="11"/>
        <v>78197.728872150386</v>
      </c>
      <c r="F179" s="1"/>
      <c r="G179" s="1"/>
    </row>
    <row r="180" spans="1:7" x14ac:dyDescent="0.35">
      <c r="A180" s="3">
        <v>171</v>
      </c>
      <c r="B180" s="4">
        <f t="shared" si="8"/>
        <v>480.50531449546673</v>
      </c>
      <c r="C180" s="4">
        <f t="shared" si="9"/>
        <v>130.32954812025059</v>
      </c>
      <c r="D180" s="4">
        <f t="shared" si="10"/>
        <v>350.17576637521614</v>
      </c>
      <c r="E180" s="5">
        <f t="shared" si="11"/>
        <v>77847.553105775165</v>
      </c>
      <c r="F180" s="1"/>
      <c r="G180" s="1"/>
    </row>
    <row r="181" spans="1:7" x14ac:dyDescent="0.35">
      <c r="A181" s="3">
        <v>172</v>
      </c>
      <c r="B181" s="4">
        <f t="shared" si="8"/>
        <v>480.50531449546673</v>
      </c>
      <c r="C181" s="4">
        <f t="shared" si="9"/>
        <v>129.74592184295855</v>
      </c>
      <c r="D181" s="4">
        <f t="shared" si="10"/>
        <v>350.75939265250815</v>
      </c>
      <c r="E181" s="5">
        <f t="shared" si="11"/>
        <v>77496.79371312265</v>
      </c>
      <c r="F181" s="1"/>
      <c r="G181" s="1"/>
    </row>
    <row r="182" spans="1:7" x14ac:dyDescent="0.35">
      <c r="A182" s="3">
        <v>173</v>
      </c>
      <c r="B182" s="4">
        <f t="shared" si="8"/>
        <v>480.50531449546673</v>
      </c>
      <c r="C182" s="4">
        <f t="shared" si="9"/>
        <v>129.16132285520436</v>
      </c>
      <c r="D182" s="4">
        <f t="shared" si="10"/>
        <v>351.34399164026235</v>
      </c>
      <c r="E182" s="5">
        <f t="shared" si="11"/>
        <v>77145.449721482393</v>
      </c>
      <c r="F182" s="1"/>
      <c r="G182" s="1"/>
    </row>
    <row r="183" spans="1:7" x14ac:dyDescent="0.35">
      <c r="A183" s="3">
        <v>174</v>
      </c>
      <c r="B183" s="4">
        <f t="shared" si="8"/>
        <v>480.50531449546673</v>
      </c>
      <c r="C183" s="4">
        <f t="shared" si="9"/>
        <v>128.57574953580394</v>
      </c>
      <c r="D183" s="4">
        <f t="shared" si="10"/>
        <v>351.9295649596628</v>
      </c>
      <c r="E183" s="5">
        <f t="shared" si="11"/>
        <v>76793.520156522733</v>
      </c>
      <c r="F183" s="1"/>
      <c r="G183" s="1"/>
    </row>
    <row r="184" spans="1:7" x14ac:dyDescent="0.35">
      <c r="A184" s="3">
        <v>175</v>
      </c>
      <c r="B184" s="4">
        <f t="shared" si="8"/>
        <v>480.50531449546673</v>
      </c>
      <c r="C184" s="4">
        <f t="shared" si="9"/>
        <v>127.98920026087116</v>
      </c>
      <c r="D184" s="4">
        <f t="shared" si="10"/>
        <v>352.51611423459553</v>
      </c>
      <c r="E184" s="5">
        <f t="shared" si="11"/>
        <v>76441.004042288143</v>
      </c>
      <c r="F184" s="1"/>
      <c r="G184" s="1"/>
    </row>
    <row r="185" spans="1:7" x14ac:dyDescent="0.35">
      <c r="A185" s="3">
        <v>176</v>
      </c>
      <c r="B185" s="4">
        <f t="shared" si="8"/>
        <v>480.50531449546673</v>
      </c>
      <c r="C185" s="4">
        <f t="shared" si="9"/>
        <v>127.40167340381348</v>
      </c>
      <c r="D185" s="4">
        <f t="shared" si="10"/>
        <v>353.10364109165317</v>
      </c>
      <c r="E185" s="5">
        <f t="shared" si="11"/>
        <v>76087.900401196486</v>
      </c>
      <c r="F185" s="1"/>
      <c r="G185" s="1"/>
    </row>
    <row r="186" spans="1:7" x14ac:dyDescent="0.35">
      <c r="A186" s="3">
        <v>177</v>
      </c>
      <c r="B186" s="4">
        <f t="shared" si="8"/>
        <v>480.50531449546673</v>
      </c>
      <c r="C186" s="4">
        <f t="shared" si="9"/>
        <v>126.81316733532741</v>
      </c>
      <c r="D186" s="4">
        <f t="shared" si="10"/>
        <v>353.69214716013926</v>
      </c>
      <c r="E186" s="5">
        <f t="shared" si="11"/>
        <v>75734.208254036348</v>
      </c>
      <c r="F186" s="1"/>
      <c r="G186" s="1"/>
    </row>
    <row r="187" spans="1:7" x14ac:dyDescent="0.35">
      <c r="A187" s="3">
        <v>178</v>
      </c>
      <c r="B187" s="4">
        <f t="shared" si="8"/>
        <v>480.50531449546673</v>
      </c>
      <c r="C187" s="4">
        <f t="shared" si="9"/>
        <v>126.22368042339383</v>
      </c>
      <c r="D187" s="4">
        <f t="shared" si="10"/>
        <v>354.28163407207285</v>
      </c>
      <c r="E187" s="5">
        <f t="shared" si="11"/>
        <v>75379.926619964273</v>
      </c>
      <c r="F187" s="1"/>
      <c r="G187" s="1"/>
    </row>
    <row r="188" spans="1:7" x14ac:dyDescent="0.35">
      <c r="A188" s="3">
        <v>179</v>
      </c>
      <c r="B188" s="4">
        <f t="shared" si="8"/>
        <v>480.50531449546673</v>
      </c>
      <c r="C188" s="4">
        <f t="shared" si="9"/>
        <v>125.63321103327372</v>
      </c>
      <c r="D188" s="4">
        <f t="shared" si="10"/>
        <v>354.87210346219297</v>
      </c>
      <c r="E188" s="5">
        <f t="shared" si="11"/>
        <v>75025.054516502074</v>
      </c>
      <c r="F188" s="1"/>
      <c r="G188" s="1"/>
    </row>
    <row r="189" spans="1:7" x14ac:dyDescent="0.35">
      <c r="A189" s="3">
        <v>180</v>
      </c>
      <c r="B189" s="4">
        <f t="shared" si="8"/>
        <v>480.50531449546673</v>
      </c>
      <c r="C189" s="4">
        <f t="shared" si="9"/>
        <v>125.04175752750342</v>
      </c>
      <c r="D189" s="4">
        <f t="shared" si="10"/>
        <v>355.46355696796331</v>
      </c>
      <c r="E189" s="5">
        <f t="shared" si="11"/>
        <v>74669.590959534107</v>
      </c>
      <c r="F189" s="1"/>
      <c r="G189" s="1"/>
    </row>
    <row r="190" spans="1:7" x14ac:dyDescent="0.35">
      <c r="A190" s="3">
        <v>181</v>
      </c>
      <c r="B190" s="4">
        <f t="shared" si="8"/>
        <v>480.50531449546673</v>
      </c>
      <c r="C190" s="4">
        <f t="shared" si="9"/>
        <v>124.44931826589014</v>
      </c>
      <c r="D190" s="4">
        <f t="shared" si="10"/>
        <v>356.05599622957664</v>
      </c>
      <c r="E190" s="5">
        <f t="shared" si="11"/>
        <v>74313.534963304526</v>
      </c>
      <c r="F190" s="1"/>
      <c r="G190" s="1"/>
    </row>
    <row r="191" spans="1:7" x14ac:dyDescent="0.35">
      <c r="A191" s="3">
        <v>182</v>
      </c>
      <c r="B191" s="4">
        <f t="shared" si="8"/>
        <v>480.50531449546673</v>
      </c>
      <c r="C191" s="4">
        <f t="shared" si="9"/>
        <v>123.85589160550751</v>
      </c>
      <c r="D191" s="4">
        <f t="shared" si="10"/>
        <v>356.64942288995917</v>
      </c>
      <c r="E191" s="5">
        <f t="shared" si="11"/>
        <v>73956.885540414572</v>
      </c>
      <c r="F191" s="1"/>
      <c r="G191" s="1"/>
    </row>
    <row r="192" spans="1:7" x14ac:dyDescent="0.35">
      <c r="A192" s="3">
        <v>183</v>
      </c>
      <c r="B192" s="4">
        <f t="shared" si="8"/>
        <v>480.50531449546673</v>
      </c>
      <c r="C192" s="4">
        <f t="shared" si="9"/>
        <v>123.26147590069088</v>
      </c>
      <c r="D192" s="4">
        <f t="shared" si="10"/>
        <v>357.24383859477587</v>
      </c>
      <c r="E192" s="5">
        <f t="shared" si="11"/>
        <v>73599.641701819797</v>
      </c>
      <c r="F192" s="1"/>
      <c r="G192" s="1"/>
    </row>
    <row r="193" spans="1:7" x14ac:dyDescent="0.35">
      <c r="A193" s="3">
        <v>184</v>
      </c>
      <c r="B193" s="4">
        <f t="shared" si="8"/>
        <v>480.50531449546673</v>
      </c>
      <c r="C193" s="4">
        <f t="shared" si="9"/>
        <v>122.66606950303296</v>
      </c>
      <c r="D193" s="4">
        <f t="shared" si="10"/>
        <v>357.83924499243381</v>
      </c>
      <c r="E193" s="5">
        <f t="shared" si="11"/>
        <v>73241.802456827369</v>
      </c>
      <c r="F193" s="1"/>
      <c r="G193" s="1"/>
    </row>
    <row r="194" spans="1:7" x14ac:dyDescent="0.35">
      <c r="A194" s="3">
        <v>185</v>
      </c>
      <c r="B194" s="4">
        <f t="shared" si="8"/>
        <v>480.50531449546673</v>
      </c>
      <c r="C194" s="4">
        <f t="shared" si="9"/>
        <v>122.06967076137889</v>
      </c>
      <c r="D194" s="4">
        <f t="shared" si="10"/>
        <v>358.43564373408788</v>
      </c>
      <c r="E194" s="5">
        <f t="shared" si="11"/>
        <v>72883.366813093278</v>
      </c>
      <c r="F194" s="1"/>
      <c r="G194" s="1"/>
    </row>
    <row r="195" spans="1:7" x14ac:dyDescent="0.35">
      <c r="A195" s="3">
        <v>186</v>
      </c>
      <c r="B195" s="4">
        <f t="shared" si="8"/>
        <v>480.50531449546673</v>
      </c>
      <c r="C195" s="4">
        <f t="shared" si="9"/>
        <v>121.47227802182209</v>
      </c>
      <c r="D195" s="4">
        <f t="shared" si="10"/>
        <v>359.03303647364464</v>
      </c>
      <c r="E195" s="5">
        <f t="shared" si="11"/>
        <v>72524.333776619635</v>
      </c>
      <c r="F195" s="1"/>
      <c r="G195" s="1"/>
    </row>
    <row r="196" spans="1:7" x14ac:dyDescent="0.35">
      <c r="A196" s="3">
        <v>187</v>
      </c>
      <c r="B196" s="4">
        <f t="shared" si="8"/>
        <v>480.50531449546673</v>
      </c>
      <c r="C196" s="4">
        <f t="shared" si="9"/>
        <v>120.8738896276993</v>
      </c>
      <c r="D196" s="4">
        <f t="shared" si="10"/>
        <v>359.63142486776735</v>
      </c>
      <c r="E196" s="5">
        <f t="shared" si="11"/>
        <v>72164.702351751868</v>
      </c>
      <c r="F196" s="1"/>
      <c r="G196" s="1"/>
    </row>
    <row r="197" spans="1:7" x14ac:dyDescent="0.35">
      <c r="A197" s="3">
        <v>188</v>
      </c>
      <c r="B197" s="4">
        <f t="shared" si="8"/>
        <v>480.50531449546673</v>
      </c>
      <c r="C197" s="4">
        <f t="shared" si="9"/>
        <v>120.27450391958641</v>
      </c>
      <c r="D197" s="4">
        <f t="shared" si="10"/>
        <v>360.23081057588035</v>
      </c>
      <c r="E197" s="5">
        <f t="shared" si="11"/>
        <v>71804.471541175983</v>
      </c>
      <c r="F197" s="1"/>
      <c r="G197" s="1"/>
    </row>
    <row r="198" spans="1:7" x14ac:dyDescent="0.35">
      <c r="A198" s="3">
        <v>189</v>
      </c>
      <c r="B198" s="4">
        <f t="shared" si="8"/>
        <v>480.50531449546673</v>
      </c>
      <c r="C198" s="4">
        <f t="shared" si="9"/>
        <v>119.67411923529329</v>
      </c>
      <c r="D198" s="4">
        <f t="shared" si="10"/>
        <v>360.83119526017344</v>
      </c>
      <c r="E198" s="5">
        <f t="shared" si="11"/>
        <v>71443.640345915803</v>
      </c>
      <c r="F198" s="1"/>
      <c r="G198" s="1"/>
    </row>
    <row r="199" spans="1:7" x14ac:dyDescent="0.35">
      <c r="A199" s="3">
        <v>190</v>
      </c>
      <c r="B199" s="4">
        <f t="shared" si="8"/>
        <v>480.50531449546673</v>
      </c>
      <c r="C199" s="4">
        <f t="shared" si="9"/>
        <v>119.07273390985964</v>
      </c>
      <c r="D199" s="4">
        <f t="shared" si="10"/>
        <v>361.43258058560707</v>
      </c>
      <c r="E199" s="5">
        <f t="shared" si="11"/>
        <v>71082.207765330197</v>
      </c>
      <c r="F199" s="1"/>
      <c r="G199" s="1"/>
    </row>
    <row r="200" spans="1:7" x14ac:dyDescent="0.35">
      <c r="A200" s="3">
        <v>191</v>
      </c>
      <c r="B200" s="4">
        <f t="shared" si="8"/>
        <v>480.50531449546673</v>
      </c>
      <c r="C200" s="4">
        <f t="shared" si="9"/>
        <v>118.47034627555031</v>
      </c>
      <c r="D200" s="4">
        <f t="shared" si="10"/>
        <v>362.03496821991644</v>
      </c>
      <c r="E200" s="5">
        <f t="shared" si="11"/>
        <v>70720.172797110281</v>
      </c>
      <c r="F200" s="1"/>
      <c r="G200" s="1"/>
    </row>
    <row r="201" spans="1:7" x14ac:dyDescent="0.35">
      <c r="A201" s="3">
        <v>192</v>
      </c>
      <c r="B201" s="4">
        <f t="shared" si="8"/>
        <v>480.50531449546673</v>
      </c>
      <c r="C201" s="4">
        <f t="shared" si="9"/>
        <v>117.8669546618504</v>
      </c>
      <c r="D201" s="4">
        <f t="shared" si="10"/>
        <v>362.63835983361628</v>
      </c>
      <c r="E201" s="5">
        <f t="shared" si="11"/>
        <v>70357.53443727667</v>
      </c>
      <c r="F201" s="1"/>
      <c r="G201" s="1"/>
    </row>
    <row r="202" spans="1:7" x14ac:dyDescent="0.35">
      <c r="A202" s="3">
        <v>193</v>
      </c>
      <c r="B202" s="4">
        <f t="shared" si="8"/>
        <v>480.50531449546673</v>
      </c>
      <c r="C202" s="4">
        <f t="shared" si="9"/>
        <v>117.26255739546107</v>
      </c>
      <c r="D202" s="4">
        <f t="shared" si="10"/>
        <v>363.24275710000569</v>
      </c>
      <c r="E202" s="5">
        <f t="shared" si="11"/>
        <v>69994.29168017667</v>
      </c>
      <c r="F202" s="1"/>
      <c r="G202" s="1"/>
    </row>
    <row r="203" spans="1:7" x14ac:dyDescent="0.35">
      <c r="A203" s="3">
        <v>194</v>
      </c>
      <c r="B203" s="4">
        <f t="shared" ref="B203:B266" si="12">IF(ROUND(E202,5)&gt;0,B$6,0)</f>
        <v>480.50531449546673</v>
      </c>
      <c r="C203" s="4">
        <f t="shared" ref="C203:C266" si="13">IF(B203&gt;0,IPMT(B$4/B$5,A203,B$3*B$5,-B$2),0)</f>
        <v>116.65715280029436</v>
      </c>
      <c r="D203" s="4">
        <f t="shared" ref="D203:D266" si="14">IF(B203&gt;0,PPMT(B$4/B$5,A203,B$3*B$5,-B$2),0)</f>
        <v>363.84816169517234</v>
      </c>
      <c r="E203" s="5">
        <f t="shared" ref="E203:E266" si="15">IF(ROUND(E202,5)&gt;0,E202-D203,0)</f>
        <v>69630.443518481494</v>
      </c>
      <c r="F203" s="1"/>
      <c r="G203" s="1"/>
    </row>
    <row r="204" spans="1:7" x14ac:dyDescent="0.35">
      <c r="A204" s="3">
        <v>195</v>
      </c>
      <c r="B204" s="4">
        <f t="shared" si="12"/>
        <v>480.50531449546673</v>
      </c>
      <c r="C204" s="4">
        <f t="shared" si="13"/>
        <v>116.05073919746911</v>
      </c>
      <c r="D204" s="4">
        <f t="shared" si="14"/>
        <v>364.45457529799762</v>
      </c>
      <c r="E204" s="5">
        <f t="shared" si="15"/>
        <v>69265.988943183489</v>
      </c>
      <c r="F204" s="1"/>
      <c r="G204" s="1"/>
    </row>
    <row r="205" spans="1:7" x14ac:dyDescent="0.35">
      <c r="A205" s="3">
        <v>196</v>
      </c>
      <c r="B205" s="4">
        <f t="shared" si="12"/>
        <v>480.50531449546673</v>
      </c>
      <c r="C205" s="4">
        <f t="shared" si="13"/>
        <v>115.44331490530577</v>
      </c>
      <c r="D205" s="4">
        <f t="shared" si="14"/>
        <v>365.06199959016095</v>
      </c>
      <c r="E205" s="5">
        <f t="shared" si="15"/>
        <v>68900.926943593324</v>
      </c>
      <c r="F205" s="1"/>
      <c r="G205" s="1"/>
    </row>
    <row r="206" spans="1:7" x14ac:dyDescent="0.35">
      <c r="A206" s="3">
        <v>197</v>
      </c>
      <c r="B206" s="4">
        <f t="shared" si="12"/>
        <v>480.50531449546673</v>
      </c>
      <c r="C206" s="4">
        <f t="shared" si="13"/>
        <v>114.83487823932217</v>
      </c>
      <c r="D206" s="4">
        <f t="shared" si="14"/>
        <v>365.67043625614451</v>
      </c>
      <c r="E206" s="5">
        <f t="shared" si="15"/>
        <v>68535.256507337181</v>
      </c>
      <c r="F206" s="1"/>
      <c r="G206" s="1"/>
    </row>
    <row r="207" spans="1:7" x14ac:dyDescent="0.35">
      <c r="A207" s="3">
        <v>198</v>
      </c>
      <c r="B207" s="4">
        <f t="shared" si="12"/>
        <v>480.50531449546673</v>
      </c>
      <c r="C207" s="4">
        <f t="shared" si="13"/>
        <v>114.22542751222859</v>
      </c>
      <c r="D207" s="4">
        <f t="shared" si="14"/>
        <v>366.2798869832381</v>
      </c>
      <c r="E207" s="5">
        <f t="shared" si="15"/>
        <v>68168.976620353948</v>
      </c>
      <c r="F207" s="1"/>
      <c r="G207" s="1"/>
    </row>
    <row r="208" spans="1:7" x14ac:dyDescent="0.35">
      <c r="A208" s="3">
        <v>199</v>
      </c>
      <c r="B208" s="4">
        <f t="shared" si="12"/>
        <v>480.50531449546673</v>
      </c>
      <c r="C208" s="4">
        <f t="shared" si="13"/>
        <v>113.61496103392318</v>
      </c>
      <c r="D208" s="4">
        <f t="shared" si="14"/>
        <v>366.89035346154355</v>
      </c>
      <c r="E208" s="5">
        <f t="shared" si="15"/>
        <v>67802.086266892409</v>
      </c>
      <c r="F208" s="1"/>
      <c r="G208" s="1"/>
    </row>
    <row r="209" spans="1:7" x14ac:dyDescent="0.35">
      <c r="A209" s="3">
        <v>200</v>
      </c>
      <c r="B209" s="4">
        <f t="shared" si="12"/>
        <v>480.50531449546673</v>
      </c>
      <c r="C209" s="4">
        <f t="shared" si="13"/>
        <v>113.00347711148731</v>
      </c>
      <c r="D209" s="4">
        <f t="shared" si="14"/>
        <v>367.50183738397942</v>
      </c>
      <c r="E209" s="5">
        <f t="shared" si="15"/>
        <v>67434.584429508424</v>
      </c>
      <c r="F209" s="1"/>
      <c r="G209" s="1"/>
    </row>
    <row r="210" spans="1:7" x14ac:dyDescent="0.35">
      <c r="A210" s="3">
        <v>201</v>
      </c>
      <c r="B210" s="4">
        <f t="shared" si="12"/>
        <v>480.50531449546673</v>
      </c>
      <c r="C210" s="4">
        <f t="shared" si="13"/>
        <v>112.39097404918064</v>
      </c>
      <c r="D210" s="4">
        <f t="shared" si="14"/>
        <v>368.11434044628606</v>
      </c>
      <c r="E210" s="5">
        <f t="shared" si="15"/>
        <v>67066.470089062132</v>
      </c>
      <c r="F210" s="1"/>
      <c r="G210" s="1"/>
    </row>
    <row r="211" spans="1:7" x14ac:dyDescent="0.35">
      <c r="A211" s="3">
        <v>202</v>
      </c>
      <c r="B211" s="4">
        <f t="shared" si="12"/>
        <v>480.50531449546673</v>
      </c>
      <c r="C211" s="4">
        <f t="shared" si="13"/>
        <v>111.77745014843684</v>
      </c>
      <c r="D211" s="4">
        <f t="shared" si="14"/>
        <v>368.72786434702982</v>
      </c>
      <c r="E211" s="5">
        <f t="shared" si="15"/>
        <v>66697.742224715097</v>
      </c>
      <c r="F211" s="1"/>
      <c r="G211" s="1"/>
    </row>
    <row r="212" spans="1:7" x14ac:dyDescent="0.35">
      <c r="A212" s="3">
        <v>203</v>
      </c>
      <c r="B212" s="4">
        <f t="shared" si="12"/>
        <v>480.50531449546673</v>
      </c>
      <c r="C212" s="4">
        <f t="shared" si="13"/>
        <v>111.16290370785848</v>
      </c>
      <c r="D212" s="4">
        <f t="shared" si="14"/>
        <v>369.34241078760829</v>
      </c>
      <c r="E212" s="5">
        <f t="shared" si="15"/>
        <v>66328.399813927492</v>
      </c>
      <c r="F212" s="1"/>
      <c r="G212" s="1"/>
    </row>
    <row r="213" spans="1:7" x14ac:dyDescent="0.35">
      <c r="A213" s="3">
        <v>204</v>
      </c>
      <c r="B213" s="4">
        <f t="shared" si="12"/>
        <v>480.50531449546673</v>
      </c>
      <c r="C213" s="4">
        <f t="shared" si="13"/>
        <v>110.54733302321247</v>
      </c>
      <c r="D213" s="4">
        <f t="shared" si="14"/>
        <v>369.95798147225423</v>
      </c>
      <c r="E213" s="5">
        <f t="shared" si="15"/>
        <v>65958.441832455239</v>
      </c>
      <c r="F213" s="1"/>
      <c r="G213" s="1"/>
    </row>
    <row r="214" spans="1:7" x14ac:dyDescent="0.35">
      <c r="A214" s="3">
        <v>205</v>
      </c>
      <c r="B214" s="4">
        <f t="shared" si="12"/>
        <v>480.50531449546673</v>
      </c>
      <c r="C214" s="4">
        <f t="shared" si="13"/>
        <v>109.93073638742536</v>
      </c>
      <c r="D214" s="4">
        <f t="shared" si="14"/>
        <v>370.57457810804135</v>
      </c>
      <c r="E214" s="5">
        <f t="shared" si="15"/>
        <v>65587.867254347191</v>
      </c>
      <c r="F214" s="1"/>
      <c r="G214" s="1"/>
    </row>
    <row r="215" spans="1:7" x14ac:dyDescent="0.35">
      <c r="A215" s="3">
        <v>206</v>
      </c>
      <c r="B215" s="4">
        <f t="shared" si="12"/>
        <v>480.50531449546673</v>
      </c>
      <c r="C215" s="4">
        <f t="shared" si="13"/>
        <v>109.31311209057864</v>
      </c>
      <c r="D215" s="4">
        <f t="shared" si="14"/>
        <v>371.19220240488812</v>
      </c>
      <c r="E215" s="5">
        <f t="shared" si="15"/>
        <v>65216.6750519423</v>
      </c>
      <c r="F215" s="1"/>
      <c r="G215" s="1"/>
    </row>
    <row r="216" spans="1:7" x14ac:dyDescent="0.35">
      <c r="A216" s="3">
        <v>207</v>
      </c>
      <c r="B216" s="4">
        <f t="shared" si="12"/>
        <v>480.50531449546673</v>
      </c>
      <c r="C216" s="4">
        <f t="shared" si="13"/>
        <v>108.69445841990381</v>
      </c>
      <c r="D216" s="4">
        <f t="shared" si="14"/>
        <v>371.81085607556287</v>
      </c>
      <c r="E216" s="5">
        <f t="shared" si="15"/>
        <v>64844.864195866736</v>
      </c>
      <c r="F216" s="1"/>
      <c r="G216" s="1"/>
    </row>
    <row r="217" spans="1:7" x14ac:dyDescent="0.35">
      <c r="A217" s="3">
        <v>208</v>
      </c>
      <c r="B217" s="4">
        <f t="shared" si="12"/>
        <v>480.50531449546673</v>
      </c>
      <c r="C217" s="4">
        <f t="shared" si="13"/>
        <v>108.07477365977789</v>
      </c>
      <c r="D217" s="4">
        <f t="shared" si="14"/>
        <v>372.43054083568887</v>
      </c>
      <c r="E217" s="5">
        <f t="shared" si="15"/>
        <v>64472.433655031047</v>
      </c>
      <c r="F217" s="1"/>
      <c r="G217" s="1"/>
    </row>
    <row r="218" spans="1:7" x14ac:dyDescent="0.35">
      <c r="A218" s="3">
        <v>209</v>
      </c>
      <c r="B218" s="4">
        <f t="shared" si="12"/>
        <v>480.50531449546673</v>
      </c>
      <c r="C218" s="4">
        <f t="shared" si="13"/>
        <v>107.45405609171841</v>
      </c>
      <c r="D218" s="4">
        <f t="shared" si="14"/>
        <v>373.05125840374831</v>
      </c>
      <c r="E218" s="5">
        <f t="shared" si="15"/>
        <v>64099.382396627298</v>
      </c>
      <c r="F218" s="1"/>
      <c r="G218" s="1"/>
    </row>
    <row r="219" spans="1:7" x14ac:dyDescent="0.35">
      <c r="A219" s="3">
        <v>210</v>
      </c>
      <c r="B219" s="4">
        <f t="shared" si="12"/>
        <v>480.50531449546673</v>
      </c>
      <c r="C219" s="4">
        <f t="shared" si="13"/>
        <v>106.83230399437882</v>
      </c>
      <c r="D219" s="4">
        <f t="shared" si="14"/>
        <v>373.6730105010879</v>
      </c>
      <c r="E219" s="5">
        <f t="shared" si="15"/>
        <v>63725.709386126211</v>
      </c>
      <c r="F219" s="1"/>
      <c r="G219" s="1"/>
    </row>
    <row r="220" spans="1:7" x14ac:dyDescent="0.35">
      <c r="A220" s="3">
        <v>211</v>
      </c>
      <c r="B220" s="4">
        <f t="shared" si="12"/>
        <v>480.50531449546673</v>
      </c>
      <c r="C220" s="4">
        <f t="shared" si="13"/>
        <v>106.20951564354367</v>
      </c>
      <c r="D220" s="4">
        <f t="shared" si="14"/>
        <v>374.295798851923</v>
      </c>
      <c r="E220" s="5">
        <f t="shared" si="15"/>
        <v>63351.413587274285</v>
      </c>
      <c r="F220" s="1"/>
      <c r="G220" s="1"/>
    </row>
    <row r="221" spans="1:7" x14ac:dyDescent="0.35">
      <c r="A221" s="3">
        <v>212</v>
      </c>
      <c r="B221" s="4">
        <f t="shared" si="12"/>
        <v>480.50531449546673</v>
      </c>
      <c r="C221" s="4">
        <f t="shared" si="13"/>
        <v>105.5856893121238</v>
      </c>
      <c r="D221" s="4">
        <f t="shared" si="14"/>
        <v>374.91962518334287</v>
      </c>
      <c r="E221" s="5">
        <f t="shared" si="15"/>
        <v>62976.493962090943</v>
      </c>
      <c r="F221" s="1"/>
      <c r="G221" s="1"/>
    </row>
    <row r="222" spans="1:7" x14ac:dyDescent="0.35">
      <c r="A222" s="3">
        <v>213</v>
      </c>
      <c r="B222" s="4">
        <f t="shared" si="12"/>
        <v>480.50531449546673</v>
      </c>
      <c r="C222" s="4">
        <f t="shared" si="13"/>
        <v>104.96082327015155</v>
      </c>
      <c r="D222" s="4">
        <f t="shared" si="14"/>
        <v>375.54449122531514</v>
      </c>
      <c r="E222" s="5">
        <f t="shared" si="15"/>
        <v>62600.949470865628</v>
      </c>
      <c r="F222" s="1"/>
      <c r="G222" s="1"/>
    </row>
    <row r="223" spans="1:7" x14ac:dyDescent="0.35">
      <c r="A223" s="3">
        <v>214</v>
      </c>
      <c r="B223" s="4">
        <f t="shared" si="12"/>
        <v>480.50531449546673</v>
      </c>
      <c r="C223" s="4">
        <f t="shared" si="13"/>
        <v>104.33491578477604</v>
      </c>
      <c r="D223" s="4">
        <f t="shared" si="14"/>
        <v>376.17039871069068</v>
      </c>
      <c r="E223" s="5">
        <f t="shared" si="15"/>
        <v>62224.779072154939</v>
      </c>
      <c r="F223" s="1"/>
      <c r="G223" s="1"/>
    </row>
    <row r="224" spans="1:7" x14ac:dyDescent="0.35">
      <c r="A224" s="3">
        <v>215</v>
      </c>
      <c r="B224" s="4">
        <f t="shared" si="12"/>
        <v>480.50531449546673</v>
      </c>
      <c r="C224" s="4">
        <f t="shared" si="13"/>
        <v>103.70796512025821</v>
      </c>
      <c r="D224" s="4">
        <f t="shared" si="14"/>
        <v>376.79734937520851</v>
      </c>
      <c r="E224" s="5">
        <f t="shared" si="15"/>
        <v>61847.981722779732</v>
      </c>
      <c r="F224" s="1"/>
      <c r="G224" s="1"/>
    </row>
    <row r="225" spans="1:7" x14ac:dyDescent="0.35">
      <c r="A225" s="3">
        <v>216</v>
      </c>
      <c r="B225" s="4">
        <f t="shared" si="12"/>
        <v>480.50531449546673</v>
      </c>
      <c r="C225" s="4">
        <f t="shared" si="13"/>
        <v>103.07996953796621</v>
      </c>
      <c r="D225" s="4">
        <f t="shared" si="14"/>
        <v>377.4253449575005</v>
      </c>
      <c r="E225" s="5">
        <f t="shared" si="15"/>
        <v>61470.556377822235</v>
      </c>
      <c r="F225" s="1"/>
      <c r="G225" s="1"/>
    </row>
    <row r="226" spans="1:7" x14ac:dyDescent="0.35">
      <c r="A226" s="3">
        <v>217</v>
      </c>
      <c r="B226" s="4">
        <f t="shared" si="12"/>
        <v>480.50531449546673</v>
      </c>
      <c r="C226" s="4">
        <f t="shared" si="13"/>
        <v>102.45092729637037</v>
      </c>
      <c r="D226" s="4">
        <f t="shared" si="14"/>
        <v>378.05438719909637</v>
      </c>
      <c r="E226" s="5">
        <f t="shared" si="15"/>
        <v>61092.501990623139</v>
      </c>
      <c r="F226" s="1"/>
      <c r="G226" s="1"/>
    </row>
    <row r="227" spans="1:7" x14ac:dyDescent="0.35">
      <c r="A227" s="3">
        <v>218</v>
      </c>
      <c r="B227" s="4">
        <f t="shared" si="12"/>
        <v>480.50531449546673</v>
      </c>
      <c r="C227" s="4">
        <f t="shared" si="13"/>
        <v>101.82083665103853</v>
      </c>
      <c r="D227" s="4">
        <f t="shared" si="14"/>
        <v>378.68447784442816</v>
      </c>
      <c r="E227" s="5">
        <f t="shared" si="15"/>
        <v>60713.817512778711</v>
      </c>
      <c r="F227" s="1"/>
      <c r="G227" s="1"/>
    </row>
    <row r="228" spans="1:7" x14ac:dyDescent="0.35">
      <c r="A228" s="3">
        <v>219</v>
      </c>
      <c r="B228" s="4">
        <f t="shared" si="12"/>
        <v>480.50531449546673</v>
      </c>
      <c r="C228" s="4">
        <f t="shared" si="13"/>
        <v>101.18969585463115</v>
      </c>
      <c r="D228" s="4">
        <f t="shared" si="14"/>
        <v>379.31561864083557</v>
      </c>
      <c r="E228" s="5">
        <f t="shared" si="15"/>
        <v>60334.501894137873</v>
      </c>
      <c r="F228" s="1"/>
      <c r="G228" s="1"/>
    </row>
    <row r="229" spans="1:7" x14ac:dyDescent="0.35">
      <c r="A229" s="3">
        <v>220</v>
      </c>
      <c r="B229" s="4">
        <f t="shared" si="12"/>
        <v>480.50531449546673</v>
      </c>
      <c r="C229" s="4">
        <f t="shared" si="13"/>
        <v>100.55750315689644</v>
      </c>
      <c r="D229" s="4">
        <f t="shared" si="14"/>
        <v>379.94781133857032</v>
      </c>
      <c r="E229" s="5">
        <f t="shared" si="15"/>
        <v>59954.554082799303</v>
      </c>
      <c r="F229" s="1"/>
      <c r="G229" s="1"/>
    </row>
    <row r="230" spans="1:7" x14ac:dyDescent="0.35">
      <c r="A230" s="3">
        <v>221</v>
      </c>
      <c r="B230" s="4">
        <f t="shared" si="12"/>
        <v>480.50531449546673</v>
      </c>
      <c r="C230" s="4">
        <f t="shared" si="13"/>
        <v>99.924256804665504</v>
      </c>
      <c r="D230" s="4">
        <f t="shared" si="14"/>
        <v>380.58105769080129</v>
      </c>
      <c r="E230" s="5">
        <f t="shared" si="15"/>
        <v>59573.973025108498</v>
      </c>
      <c r="F230" s="1"/>
      <c r="G230" s="1"/>
    </row>
    <row r="231" spans="1:7" x14ac:dyDescent="0.35">
      <c r="A231" s="3">
        <v>222</v>
      </c>
      <c r="B231" s="4">
        <f t="shared" si="12"/>
        <v>480.50531449546673</v>
      </c>
      <c r="C231" s="4">
        <f t="shared" si="13"/>
        <v>99.289955041847492</v>
      </c>
      <c r="D231" s="4">
        <f t="shared" si="14"/>
        <v>381.21535945361921</v>
      </c>
      <c r="E231" s="5">
        <f t="shared" si="15"/>
        <v>59192.757665654877</v>
      </c>
      <c r="F231" s="1"/>
      <c r="G231" s="1"/>
    </row>
    <row r="232" spans="1:7" x14ac:dyDescent="0.35">
      <c r="A232" s="3">
        <v>223</v>
      </c>
      <c r="B232" s="4">
        <f t="shared" si="12"/>
        <v>480.50531449546673</v>
      </c>
      <c r="C232" s="4">
        <f t="shared" si="13"/>
        <v>98.654596109424773</v>
      </c>
      <c r="D232" s="4">
        <f t="shared" si="14"/>
        <v>381.85071838604193</v>
      </c>
      <c r="E232" s="5">
        <f t="shared" si="15"/>
        <v>58810.906947268835</v>
      </c>
      <c r="F232" s="1"/>
      <c r="G232" s="1"/>
    </row>
    <row r="233" spans="1:7" x14ac:dyDescent="0.35">
      <c r="A233" s="3">
        <v>224</v>
      </c>
      <c r="B233" s="4">
        <f t="shared" si="12"/>
        <v>480.50531449546673</v>
      </c>
      <c r="C233" s="4">
        <f t="shared" si="13"/>
        <v>98.018178245448041</v>
      </c>
      <c r="D233" s="4">
        <f t="shared" si="14"/>
        <v>382.48713625001869</v>
      </c>
      <c r="E233" s="5">
        <f t="shared" si="15"/>
        <v>58428.419811018815</v>
      </c>
      <c r="F233" s="1"/>
      <c r="G233" s="1"/>
    </row>
    <row r="234" spans="1:7" x14ac:dyDescent="0.35">
      <c r="A234" s="3">
        <v>225</v>
      </c>
      <c r="B234" s="4">
        <f t="shared" si="12"/>
        <v>480.50531449546673</v>
      </c>
      <c r="C234" s="4">
        <f t="shared" si="13"/>
        <v>97.38069968503136</v>
      </c>
      <c r="D234" s="4">
        <f t="shared" si="14"/>
        <v>383.12461481043539</v>
      </c>
      <c r="E234" s="5">
        <f t="shared" si="15"/>
        <v>58045.295196208383</v>
      </c>
      <c r="F234" s="1"/>
      <c r="G234" s="1"/>
    </row>
    <row r="235" spans="1:7" x14ac:dyDescent="0.35">
      <c r="A235" s="3">
        <v>226</v>
      </c>
      <c r="B235" s="4">
        <f t="shared" si="12"/>
        <v>480.50531449546673</v>
      </c>
      <c r="C235" s="4">
        <f t="shared" si="13"/>
        <v>96.742158660347272</v>
      </c>
      <c r="D235" s="4">
        <f t="shared" si="14"/>
        <v>383.76315583511945</v>
      </c>
      <c r="E235" s="5">
        <f t="shared" si="15"/>
        <v>57661.532040373262</v>
      </c>
      <c r="F235" s="1"/>
      <c r="G235" s="1"/>
    </row>
    <row r="236" spans="1:7" x14ac:dyDescent="0.35">
      <c r="A236" s="3">
        <v>227</v>
      </c>
      <c r="B236" s="4">
        <f t="shared" si="12"/>
        <v>480.50531449546673</v>
      </c>
      <c r="C236" s="4">
        <f t="shared" si="13"/>
        <v>96.102553400622085</v>
      </c>
      <c r="D236" s="4">
        <f t="shared" si="14"/>
        <v>384.40276109484461</v>
      </c>
      <c r="E236" s="5">
        <f t="shared" si="15"/>
        <v>57277.129279278415</v>
      </c>
      <c r="F236" s="1"/>
      <c r="G236" s="1"/>
    </row>
    <row r="237" spans="1:7" x14ac:dyDescent="0.35">
      <c r="A237" s="3">
        <v>228</v>
      </c>
      <c r="B237" s="4">
        <f t="shared" si="12"/>
        <v>480.50531449546673</v>
      </c>
      <c r="C237" s="4">
        <f t="shared" si="13"/>
        <v>95.461882132130668</v>
      </c>
      <c r="D237" s="4">
        <f t="shared" si="14"/>
        <v>385.04343236333608</v>
      </c>
      <c r="E237" s="5">
        <f t="shared" si="15"/>
        <v>56892.085846915077</v>
      </c>
      <c r="F237" s="1"/>
      <c r="G237" s="1"/>
    </row>
    <row r="238" spans="1:7" x14ac:dyDescent="0.35">
      <c r="A238" s="3">
        <v>229</v>
      </c>
      <c r="B238" s="4">
        <f t="shared" si="12"/>
        <v>480.50531449546673</v>
      </c>
      <c r="C238" s="4">
        <f t="shared" si="13"/>
        <v>94.820143078191791</v>
      </c>
      <c r="D238" s="4">
        <f t="shared" si="14"/>
        <v>385.68517141727489</v>
      </c>
      <c r="E238" s="5">
        <f t="shared" si="15"/>
        <v>56506.400675497804</v>
      </c>
      <c r="F238" s="1"/>
      <c r="G238" s="1"/>
    </row>
    <row r="239" spans="1:7" x14ac:dyDescent="0.35">
      <c r="A239" s="3">
        <v>230</v>
      </c>
      <c r="B239" s="4">
        <f t="shared" si="12"/>
        <v>480.50531449546673</v>
      </c>
      <c r="C239" s="4">
        <f t="shared" si="13"/>
        <v>94.177334459163006</v>
      </c>
      <c r="D239" s="4">
        <f t="shared" si="14"/>
        <v>386.32798003630376</v>
      </c>
      <c r="E239" s="5">
        <f t="shared" si="15"/>
        <v>56120.072695461502</v>
      </c>
      <c r="F239" s="1"/>
      <c r="G239" s="1"/>
    </row>
    <row r="240" spans="1:7" x14ac:dyDescent="0.35">
      <c r="A240" s="3">
        <v>231</v>
      </c>
      <c r="B240" s="4">
        <f t="shared" si="12"/>
        <v>480.50531449546673</v>
      </c>
      <c r="C240" s="4">
        <f t="shared" si="13"/>
        <v>93.533454492435837</v>
      </c>
      <c r="D240" s="4">
        <f t="shared" si="14"/>
        <v>386.97186000303094</v>
      </c>
      <c r="E240" s="5">
        <f t="shared" si="15"/>
        <v>55733.10083545847</v>
      </c>
      <c r="F240" s="1"/>
      <c r="G240" s="1"/>
    </row>
    <row r="241" spans="1:7" x14ac:dyDescent="0.35">
      <c r="A241" s="3">
        <v>232</v>
      </c>
      <c r="B241" s="4">
        <f t="shared" si="12"/>
        <v>480.50531449546673</v>
      </c>
      <c r="C241" s="4">
        <f t="shared" si="13"/>
        <v>92.888501392430783</v>
      </c>
      <c r="D241" s="4">
        <f t="shared" si="14"/>
        <v>387.61681310303595</v>
      </c>
      <c r="E241" s="5">
        <f t="shared" si="15"/>
        <v>55345.484022355435</v>
      </c>
      <c r="F241" s="1"/>
      <c r="G241" s="1"/>
    </row>
    <row r="242" spans="1:7" x14ac:dyDescent="0.35">
      <c r="A242" s="3">
        <v>233</v>
      </c>
      <c r="B242" s="4">
        <f t="shared" si="12"/>
        <v>480.50531449546673</v>
      </c>
      <c r="C242" s="4">
        <f t="shared" si="13"/>
        <v>92.242473370592393</v>
      </c>
      <c r="D242" s="4">
        <f t="shared" si="14"/>
        <v>388.26284112487434</v>
      </c>
      <c r="E242" s="5">
        <f t="shared" si="15"/>
        <v>54957.221181230561</v>
      </c>
      <c r="F242" s="1"/>
      <c r="G242" s="1"/>
    </row>
    <row r="243" spans="1:7" x14ac:dyDescent="0.35">
      <c r="A243" s="3">
        <v>234</v>
      </c>
      <c r="B243" s="4">
        <f t="shared" si="12"/>
        <v>480.50531449546673</v>
      </c>
      <c r="C243" s="4">
        <f t="shared" si="13"/>
        <v>91.595368635384247</v>
      </c>
      <c r="D243" s="4">
        <f t="shared" si="14"/>
        <v>388.90994586008242</v>
      </c>
      <c r="E243" s="5">
        <f t="shared" si="15"/>
        <v>54568.311235370478</v>
      </c>
      <c r="F243" s="1"/>
      <c r="G243" s="1"/>
    </row>
    <row r="244" spans="1:7" x14ac:dyDescent="0.35">
      <c r="A244" s="3">
        <v>235</v>
      </c>
      <c r="B244" s="4">
        <f t="shared" si="12"/>
        <v>480.50531449546673</v>
      </c>
      <c r="C244" s="4">
        <f t="shared" si="13"/>
        <v>90.947185392284126</v>
      </c>
      <c r="D244" s="4">
        <f t="shared" si="14"/>
        <v>389.55812910318258</v>
      </c>
      <c r="E244" s="5">
        <f t="shared" si="15"/>
        <v>54178.753106267293</v>
      </c>
      <c r="F244" s="1"/>
      <c r="G244" s="1"/>
    </row>
    <row r="245" spans="1:7" x14ac:dyDescent="0.35">
      <c r="A245" s="3">
        <v>236</v>
      </c>
      <c r="B245" s="4">
        <f t="shared" si="12"/>
        <v>480.50531449546673</v>
      </c>
      <c r="C245" s="4">
        <f t="shared" si="13"/>
        <v>90.297921843778809</v>
      </c>
      <c r="D245" s="4">
        <f t="shared" si="14"/>
        <v>390.20739265168794</v>
      </c>
      <c r="E245" s="5">
        <f t="shared" si="15"/>
        <v>53788.545713615604</v>
      </c>
      <c r="F245" s="1"/>
      <c r="G245" s="1"/>
    </row>
    <row r="246" spans="1:7" x14ac:dyDescent="0.35">
      <c r="A246" s="3">
        <v>237</v>
      </c>
      <c r="B246" s="4">
        <f t="shared" si="12"/>
        <v>480.50531449546673</v>
      </c>
      <c r="C246" s="4">
        <f t="shared" si="13"/>
        <v>89.647576189359327</v>
      </c>
      <c r="D246" s="4">
        <f t="shared" si="14"/>
        <v>390.85773830610736</v>
      </c>
      <c r="E246" s="5">
        <f t="shared" si="15"/>
        <v>53397.687975309498</v>
      </c>
      <c r="F246" s="1"/>
      <c r="G246" s="1"/>
    </row>
    <row r="247" spans="1:7" x14ac:dyDescent="0.35">
      <c r="A247" s="3">
        <v>238</v>
      </c>
      <c r="B247" s="4">
        <f t="shared" si="12"/>
        <v>480.50531449546673</v>
      </c>
      <c r="C247" s="4">
        <f t="shared" si="13"/>
        <v>88.996146625515834</v>
      </c>
      <c r="D247" s="4">
        <f t="shared" si="14"/>
        <v>391.50916786995094</v>
      </c>
      <c r="E247" s="5">
        <f t="shared" si="15"/>
        <v>53006.178807439544</v>
      </c>
      <c r="F247" s="1"/>
      <c r="G247" s="1"/>
    </row>
    <row r="248" spans="1:7" x14ac:dyDescent="0.35">
      <c r="A248" s="3">
        <v>239</v>
      </c>
      <c r="B248" s="4">
        <f t="shared" si="12"/>
        <v>480.50531449546673</v>
      </c>
      <c r="C248" s="4">
        <f t="shared" si="13"/>
        <v>88.343631345732561</v>
      </c>
      <c r="D248" s="4">
        <f t="shared" si="14"/>
        <v>392.16168314973413</v>
      </c>
      <c r="E248" s="5">
        <f t="shared" si="15"/>
        <v>52614.017124289807</v>
      </c>
      <c r="F248" s="1"/>
      <c r="G248" s="1"/>
    </row>
    <row r="249" spans="1:7" x14ac:dyDescent="0.35">
      <c r="A249" s="3">
        <v>240</v>
      </c>
      <c r="B249" s="4">
        <f t="shared" si="12"/>
        <v>480.50531449546673</v>
      </c>
      <c r="C249" s="4">
        <f t="shared" si="13"/>
        <v>87.690028540482999</v>
      </c>
      <c r="D249" s="4">
        <f t="shared" si="14"/>
        <v>392.81528595498372</v>
      </c>
      <c r="E249" s="5">
        <f t="shared" si="15"/>
        <v>52221.201838334826</v>
      </c>
      <c r="F249" s="1"/>
      <c r="G249" s="1"/>
    </row>
    <row r="250" spans="1:7" x14ac:dyDescent="0.35">
      <c r="A250" s="3">
        <v>241</v>
      </c>
      <c r="B250" s="4">
        <f t="shared" si="12"/>
        <v>480.50531449546673</v>
      </c>
      <c r="C250" s="4">
        <f t="shared" si="13"/>
        <v>87.035336397224697</v>
      </c>
      <c r="D250" s="4">
        <f t="shared" si="14"/>
        <v>393.469978098242</v>
      </c>
      <c r="E250" s="5">
        <f t="shared" si="15"/>
        <v>51827.731860236585</v>
      </c>
      <c r="F250" s="1"/>
      <c r="G250" s="1"/>
    </row>
    <row r="251" spans="1:7" x14ac:dyDescent="0.35">
      <c r="A251" s="3">
        <v>242</v>
      </c>
      <c r="B251" s="4">
        <f t="shared" si="12"/>
        <v>480.50531449546673</v>
      </c>
      <c r="C251" s="4">
        <f t="shared" si="13"/>
        <v>86.379553100394304</v>
      </c>
      <c r="D251" s="4">
        <f t="shared" si="14"/>
        <v>394.12576139507246</v>
      </c>
      <c r="E251" s="5">
        <f t="shared" si="15"/>
        <v>51433.606098841512</v>
      </c>
      <c r="F251" s="1"/>
      <c r="G251" s="1"/>
    </row>
    <row r="252" spans="1:7" x14ac:dyDescent="0.35">
      <c r="A252" s="3">
        <v>243</v>
      </c>
      <c r="B252" s="4">
        <f t="shared" si="12"/>
        <v>480.50531449546673</v>
      </c>
      <c r="C252" s="4">
        <f t="shared" si="13"/>
        <v>85.722676831402509</v>
      </c>
      <c r="D252" s="4">
        <f t="shared" si="14"/>
        <v>394.78263766406417</v>
      </c>
      <c r="E252" s="5">
        <f t="shared" si="15"/>
        <v>51038.823461177446</v>
      </c>
      <c r="F252" s="1"/>
      <c r="G252" s="1"/>
    </row>
    <row r="253" spans="1:7" x14ac:dyDescent="0.35">
      <c r="A253" s="3">
        <v>244</v>
      </c>
      <c r="B253" s="4">
        <f t="shared" si="12"/>
        <v>480.50531449546673</v>
      </c>
      <c r="C253" s="4">
        <f t="shared" si="13"/>
        <v>85.064705768629096</v>
      </c>
      <c r="D253" s="4">
        <f t="shared" si="14"/>
        <v>395.44060872683764</v>
      </c>
      <c r="E253" s="5">
        <f t="shared" si="15"/>
        <v>50643.38285245061</v>
      </c>
      <c r="F253" s="1"/>
      <c r="G253" s="1"/>
    </row>
    <row r="254" spans="1:7" x14ac:dyDescent="0.35">
      <c r="A254" s="3">
        <v>245</v>
      </c>
      <c r="B254" s="4">
        <f t="shared" si="12"/>
        <v>480.50531449546673</v>
      </c>
      <c r="C254" s="4">
        <f t="shared" si="13"/>
        <v>84.405638087417671</v>
      </c>
      <c r="D254" s="4">
        <f t="shared" si="14"/>
        <v>396.09967640804905</v>
      </c>
      <c r="E254" s="5">
        <f t="shared" si="15"/>
        <v>50247.283176042562</v>
      </c>
      <c r="F254" s="1"/>
      <c r="G254" s="1"/>
    </row>
    <row r="255" spans="1:7" x14ac:dyDescent="0.35">
      <c r="A255" s="3">
        <v>246</v>
      </c>
      <c r="B255" s="4">
        <f t="shared" si="12"/>
        <v>480.50531449546673</v>
      </c>
      <c r="C255" s="4">
        <f t="shared" si="13"/>
        <v>83.745471960070901</v>
      </c>
      <c r="D255" s="4">
        <f t="shared" si="14"/>
        <v>396.75984253539582</v>
      </c>
      <c r="E255" s="5">
        <f t="shared" si="15"/>
        <v>49850.523333507168</v>
      </c>
      <c r="F255" s="1"/>
      <c r="G255" s="1"/>
    </row>
    <row r="256" spans="1:7" x14ac:dyDescent="0.35">
      <c r="A256" s="3">
        <v>247</v>
      </c>
      <c r="B256" s="4">
        <f t="shared" si="12"/>
        <v>480.50531449546673</v>
      </c>
      <c r="C256" s="4">
        <f t="shared" si="13"/>
        <v>83.084205555845259</v>
      </c>
      <c r="D256" s="4">
        <f t="shared" si="14"/>
        <v>397.42110893962143</v>
      </c>
      <c r="E256" s="5">
        <f t="shared" si="15"/>
        <v>49453.102224567549</v>
      </c>
      <c r="F256" s="1"/>
      <c r="G256" s="1"/>
    </row>
    <row r="257" spans="1:7" x14ac:dyDescent="0.35">
      <c r="A257" s="3">
        <v>248</v>
      </c>
      <c r="B257" s="4">
        <f t="shared" si="12"/>
        <v>480.50531449546673</v>
      </c>
      <c r="C257" s="4">
        <f t="shared" si="13"/>
        <v>82.421837040945903</v>
      </c>
      <c r="D257" s="4">
        <f t="shared" si="14"/>
        <v>398.08347745452085</v>
      </c>
      <c r="E257" s="5">
        <f t="shared" si="15"/>
        <v>49055.018747113027</v>
      </c>
      <c r="F257" s="1"/>
      <c r="G257" s="1"/>
    </row>
    <row r="258" spans="1:7" x14ac:dyDescent="0.35">
      <c r="A258" s="3">
        <v>249</v>
      </c>
      <c r="B258" s="4">
        <f t="shared" si="12"/>
        <v>480.50531449546673</v>
      </c>
      <c r="C258" s="4">
        <f t="shared" si="13"/>
        <v>81.758364578521693</v>
      </c>
      <c r="D258" s="4">
        <f t="shared" si="14"/>
        <v>398.74694991694497</v>
      </c>
      <c r="E258" s="5">
        <f t="shared" si="15"/>
        <v>48656.271797196081</v>
      </c>
      <c r="F258" s="1"/>
      <c r="G258" s="1"/>
    </row>
    <row r="259" spans="1:7" x14ac:dyDescent="0.35">
      <c r="A259" s="3">
        <v>250</v>
      </c>
      <c r="B259" s="4">
        <f t="shared" si="12"/>
        <v>480.50531449546673</v>
      </c>
      <c r="C259" s="4">
        <f t="shared" si="13"/>
        <v>81.09378632866013</v>
      </c>
      <c r="D259" s="4">
        <f t="shared" si="14"/>
        <v>399.41152816680659</v>
      </c>
      <c r="E259" s="5">
        <f t="shared" si="15"/>
        <v>48256.860269029276</v>
      </c>
      <c r="F259" s="1"/>
      <c r="G259" s="1"/>
    </row>
    <row r="260" spans="1:7" x14ac:dyDescent="0.35">
      <c r="A260" s="3">
        <v>251</v>
      </c>
      <c r="B260" s="4">
        <f t="shared" si="12"/>
        <v>480.50531449546673</v>
      </c>
      <c r="C260" s="4">
        <f t="shared" si="13"/>
        <v>80.428100448382125</v>
      </c>
      <c r="D260" s="4">
        <f t="shared" si="14"/>
        <v>400.07721404708462</v>
      </c>
      <c r="E260" s="5">
        <f t="shared" si="15"/>
        <v>47856.783054982188</v>
      </c>
      <c r="F260" s="1"/>
      <c r="G260" s="1"/>
    </row>
    <row r="261" spans="1:7" x14ac:dyDescent="0.35">
      <c r="A261" s="3">
        <v>252</v>
      </c>
      <c r="B261" s="4">
        <f t="shared" si="12"/>
        <v>480.50531449546673</v>
      </c>
      <c r="C261" s="4">
        <f t="shared" si="13"/>
        <v>79.76130509163697</v>
      </c>
      <c r="D261" s="4">
        <f t="shared" si="14"/>
        <v>400.74400940382969</v>
      </c>
      <c r="E261" s="5">
        <f t="shared" si="15"/>
        <v>47456.039045578356</v>
      </c>
      <c r="F261" s="1"/>
      <c r="G261" s="1"/>
    </row>
    <row r="262" spans="1:7" x14ac:dyDescent="0.35">
      <c r="A262" s="3">
        <v>253</v>
      </c>
      <c r="B262" s="4">
        <f t="shared" si="12"/>
        <v>480.50531449546673</v>
      </c>
      <c r="C262" s="4">
        <f t="shared" si="13"/>
        <v>79.093398409297251</v>
      </c>
      <c r="D262" s="4">
        <f t="shared" si="14"/>
        <v>401.41191608616947</v>
      </c>
      <c r="E262" s="5">
        <f t="shared" si="15"/>
        <v>47054.62712949219</v>
      </c>
      <c r="F262" s="1"/>
      <c r="G262" s="1"/>
    </row>
    <row r="263" spans="1:7" x14ac:dyDescent="0.35">
      <c r="A263" s="3">
        <v>254</v>
      </c>
      <c r="B263" s="4">
        <f t="shared" si="12"/>
        <v>480.50531449546673</v>
      </c>
      <c r="C263" s="4">
        <f t="shared" si="13"/>
        <v>78.424378549153644</v>
      </c>
      <c r="D263" s="4">
        <f t="shared" si="14"/>
        <v>402.0809359463131</v>
      </c>
      <c r="E263" s="5">
        <f t="shared" si="15"/>
        <v>46652.546193545873</v>
      </c>
      <c r="F263" s="1"/>
      <c r="G263" s="1"/>
    </row>
    <row r="264" spans="1:7" x14ac:dyDescent="0.35">
      <c r="A264" s="3">
        <v>255</v>
      </c>
      <c r="B264" s="4">
        <f t="shared" si="12"/>
        <v>480.50531449546673</v>
      </c>
      <c r="C264" s="4">
        <f t="shared" si="13"/>
        <v>77.754243655909775</v>
      </c>
      <c r="D264" s="4">
        <f t="shared" si="14"/>
        <v>402.75107083955697</v>
      </c>
      <c r="E264" s="5">
        <f t="shared" si="15"/>
        <v>46249.795122706317</v>
      </c>
      <c r="F264" s="1"/>
      <c r="G264" s="1"/>
    </row>
    <row r="265" spans="1:7" x14ac:dyDescent="0.35">
      <c r="A265" s="3">
        <v>256</v>
      </c>
      <c r="B265" s="4">
        <f t="shared" si="12"/>
        <v>480.50531449546673</v>
      </c>
      <c r="C265" s="4">
        <f t="shared" si="13"/>
        <v>77.0829918711772</v>
      </c>
      <c r="D265" s="4">
        <f t="shared" si="14"/>
        <v>403.42232262428956</v>
      </c>
      <c r="E265" s="5">
        <f t="shared" si="15"/>
        <v>45846.372800082027</v>
      </c>
      <c r="F265" s="1"/>
      <c r="G265" s="1"/>
    </row>
    <row r="266" spans="1:7" x14ac:dyDescent="0.35">
      <c r="A266" s="3">
        <v>257</v>
      </c>
      <c r="B266" s="4">
        <f t="shared" si="12"/>
        <v>480.50531449546673</v>
      </c>
      <c r="C266" s="4">
        <f t="shared" si="13"/>
        <v>76.410621333470047</v>
      </c>
      <c r="D266" s="4">
        <f t="shared" si="14"/>
        <v>404.0946931619967</v>
      </c>
      <c r="E266" s="5">
        <f t="shared" si="15"/>
        <v>45442.278106920028</v>
      </c>
      <c r="F266" s="1"/>
      <c r="G266" s="1"/>
    </row>
    <row r="267" spans="1:7" x14ac:dyDescent="0.35">
      <c r="A267" s="3">
        <v>258</v>
      </c>
      <c r="B267" s="4">
        <f t="shared" ref="B267:B330" si="16">IF(ROUND(E266,5)&gt;0,B$6,0)</f>
        <v>480.50531449546673</v>
      </c>
      <c r="C267" s="4">
        <f t="shared" ref="C267:C330" si="17">IF(B267&gt;0,IPMT(B$4/B$5,A267,B$3*B$5,-B$2),0)</f>
        <v>75.737130178200047</v>
      </c>
      <c r="D267" s="4">
        <f t="shared" ref="D267:D330" si="18">IF(B267&gt;0,PPMT(B$4/B$5,A267,B$3*B$5,-B$2),0)</f>
        <v>404.76818431726667</v>
      </c>
      <c r="E267" s="5">
        <f t="shared" ref="E267:E330" si="19">IF(ROUND(E266,5)&gt;0,E266-D267,0)</f>
        <v>45037.50992260276</v>
      </c>
      <c r="F267" s="1"/>
      <c r="G267" s="1"/>
    </row>
    <row r="268" spans="1:7" x14ac:dyDescent="0.35">
      <c r="A268" s="3">
        <v>259</v>
      </c>
      <c r="B268" s="4">
        <f t="shared" si="16"/>
        <v>480.50531449546673</v>
      </c>
      <c r="C268" s="4">
        <f t="shared" si="17"/>
        <v>75.062516537671286</v>
      </c>
      <c r="D268" s="4">
        <f t="shared" si="18"/>
        <v>405.44279795779551</v>
      </c>
      <c r="E268" s="5">
        <f t="shared" si="19"/>
        <v>44632.067124644964</v>
      </c>
      <c r="F268" s="1"/>
      <c r="G268" s="1"/>
    </row>
    <row r="269" spans="1:7" x14ac:dyDescent="0.35">
      <c r="A269" s="3">
        <v>260</v>
      </c>
      <c r="B269" s="4">
        <f t="shared" si="16"/>
        <v>480.50531449546673</v>
      </c>
      <c r="C269" s="4">
        <f t="shared" si="17"/>
        <v>74.386778541074946</v>
      </c>
      <c r="D269" s="4">
        <f t="shared" si="18"/>
        <v>406.1185359543918</v>
      </c>
      <c r="E269" s="5">
        <f t="shared" si="19"/>
        <v>44225.948588690575</v>
      </c>
      <c r="F269" s="1"/>
      <c r="G269" s="1"/>
    </row>
    <row r="270" spans="1:7" x14ac:dyDescent="0.35">
      <c r="A270" s="3">
        <v>261</v>
      </c>
      <c r="B270" s="4">
        <f t="shared" si="16"/>
        <v>480.50531449546673</v>
      </c>
      <c r="C270" s="4">
        <f t="shared" si="17"/>
        <v>73.70991431448428</v>
      </c>
      <c r="D270" s="4">
        <f t="shared" si="18"/>
        <v>406.79540018098243</v>
      </c>
      <c r="E270" s="5">
        <f t="shared" si="19"/>
        <v>43819.15318850959</v>
      </c>
      <c r="F270" s="1"/>
      <c r="G270" s="1"/>
    </row>
    <row r="271" spans="1:7" x14ac:dyDescent="0.35">
      <c r="A271" s="3">
        <v>262</v>
      </c>
      <c r="B271" s="4">
        <f t="shared" si="16"/>
        <v>480.50531449546673</v>
      </c>
      <c r="C271" s="4">
        <f t="shared" si="17"/>
        <v>73.031921980849305</v>
      </c>
      <c r="D271" s="4">
        <f t="shared" si="18"/>
        <v>407.47339251461744</v>
      </c>
      <c r="E271" s="5">
        <f t="shared" si="19"/>
        <v>43411.679795994976</v>
      </c>
      <c r="F271" s="1"/>
      <c r="G271" s="1"/>
    </row>
    <row r="272" spans="1:7" x14ac:dyDescent="0.35">
      <c r="A272" s="3">
        <v>263</v>
      </c>
      <c r="B272" s="4">
        <f t="shared" si="16"/>
        <v>480.50531449546673</v>
      </c>
      <c r="C272" s="4">
        <f t="shared" si="17"/>
        <v>72.352799659991618</v>
      </c>
      <c r="D272" s="4">
        <f t="shared" si="18"/>
        <v>408.15251483547507</v>
      </c>
      <c r="E272" s="5">
        <f t="shared" si="19"/>
        <v>43003.527281159499</v>
      </c>
      <c r="F272" s="1"/>
      <c r="G272" s="1"/>
    </row>
    <row r="273" spans="1:7" x14ac:dyDescent="0.35">
      <c r="A273" s="3">
        <v>264</v>
      </c>
      <c r="B273" s="4">
        <f t="shared" si="16"/>
        <v>480.50531449546673</v>
      </c>
      <c r="C273" s="4">
        <f t="shared" si="17"/>
        <v>71.672545468599168</v>
      </c>
      <c r="D273" s="4">
        <f t="shared" si="18"/>
        <v>408.8327690268676</v>
      </c>
      <c r="E273" s="5">
        <f t="shared" si="19"/>
        <v>42594.694512132628</v>
      </c>
      <c r="F273" s="1"/>
      <c r="G273" s="1"/>
    </row>
    <row r="274" spans="1:7" x14ac:dyDescent="0.35">
      <c r="A274" s="3">
        <v>265</v>
      </c>
      <c r="B274" s="4">
        <f t="shared" si="16"/>
        <v>480.50531449546673</v>
      </c>
      <c r="C274" s="4">
        <f t="shared" si="17"/>
        <v>70.991157520221051</v>
      </c>
      <c r="D274" s="4">
        <f t="shared" si="18"/>
        <v>409.51415697524567</v>
      </c>
      <c r="E274" s="5">
        <f t="shared" si="19"/>
        <v>42185.180355157383</v>
      </c>
      <c r="F274" s="1"/>
      <c r="G274" s="1"/>
    </row>
    <row r="275" spans="1:7" x14ac:dyDescent="0.35">
      <c r="A275" s="3">
        <v>266</v>
      </c>
      <c r="B275" s="4">
        <f t="shared" si="16"/>
        <v>480.50531449546673</v>
      </c>
      <c r="C275" s="4">
        <f t="shared" si="17"/>
        <v>70.308633925262313</v>
      </c>
      <c r="D275" s="4">
        <f t="shared" si="18"/>
        <v>410.19668057020442</v>
      </c>
      <c r="E275" s="5">
        <f t="shared" si="19"/>
        <v>41774.98367458718</v>
      </c>
      <c r="F275" s="1"/>
      <c r="G275" s="1"/>
    </row>
    <row r="276" spans="1:7" x14ac:dyDescent="0.35">
      <c r="A276" s="3">
        <v>267</v>
      </c>
      <c r="B276" s="4">
        <f t="shared" si="16"/>
        <v>480.50531449546673</v>
      </c>
      <c r="C276" s="4">
        <f t="shared" si="17"/>
        <v>69.624972790978632</v>
      </c>
      <c r="D276" s="4">
        <f t="shared" si="18"/>
        <v>410.88034170448805</v>
      </c>
      <c r="E276" s="5">
        <f t="shared" si="19"/>
        <v>41364.103332882689</v>
      </c>
      <c r="F276" s="1"/>
      <c r="G276" s="1"/>
    </row>
    <row r="277" spans="1:7" x14ac:dyDescent="0.35">
      <c r="A277" s="3">
        <v>268</v>
      </c>
      <c r="B277" s="4">
        <f t="shared" si="16"/>
        <v>480.50531449546673</v>
      </c>
      <c r="C277" s="4">
        <f t="shared" si="17"/>
        <v>68.940172221471158</v>
      </c>
      <c r="D277" s="4">
        <f t="shared" si="18"/>
        <v>411.56514227399555</v>
      </c>
      <c r="E277" s="5">
        <f t="shared" si="19"/>
        <v>40952.538190608691</v>
      </c>
      <c r="F277" s="1"/>
      <c r="G277" s="1"/>
    </row>
    <row r="278" spans="1:7" x14ac:dyDescent="0.35">
      <c r="A278" s="3">
        <v>269</v>
      </c>
      <c r="B278" s="4">
        <f t="shared" si="16"/>
        <v>480.50531449546673</v>
      </c>
      <c r="C278" s="4">
        <f t="shared" si="17"/>
        <v>68.254230317681163</v>
      </c>
      <c r="D278" s="4">
        <f t="shared" si="18"/>
        <v>412.25108417778557</v>
      </c>
      <c r="E278" s="5">
        <f t="shared" si="19"/>
        <v>40540.287106430907</v>
      </c>
      <c r="F278" s="1"/>
      <c r="G278" s="1"/>
    </row>
    <row r="279" spans="1:7" x14ac:dyDescent="0.35">
      <c r="A279" s="3">
        <v>270</v>
      </c>
      <c r="B279" s="4">
        <f t="shared" si="16"/>
        <v>480.50531449546673</v>
      </c>
      <c r="C279" s="4">
        <f t="shared" si="17"/>
        <v>67.567145177384845</v>
      </c>
      <c r="D279" s="4">
        <f t="shared" si="18"/>
        <v>412.93816931808186</v>
      </c>
      <c r="E279" s="5">
        <f t="shared" si="19"/>
        <v>40127.348937112823</v>
      </c>
      <c r="F279" s="1"/>
      <c r="G279" s="1"/>
    </row>
    <row r="280" spans="1:7" x14ac:dyDescent="0.35">
      <c r="A280" s="3">
        <v>271</v>
      </c>
      <c r="B280" s="4">
        <f t="shared" si="16"/>
        <v>480.50531449546673</v>
      </c>
      <c r="C280" s="4">
        <f t="shared" si="17"/>
        <v>66.878914895188046</v>
      </c>
      <c r="D280" s="4">
        <f t="shared" si="18"/>
        <v>413.62639960027866</v>
      </c>
      <c r="E280" s="5">
        <f t="shared" si="19"/>
        <v>39713.722537512542</v>
      </c>
      <c r="F280" s="1"/>
      <c r="G280" s="1"/>
    </row>
    <row r="281" spans="1:7" x14ac:dyDescent="0.35">
      <c r="A281" s="3">
        <v>272</v>
      </c>
      <c r="B281" s="4">
        <f t="shared" si="16"/>
        <v>480.50531449546673</v>
      </c>
      <c r="C281" s="4">
        <f t="shared" si="17"/>
        <v>66.189537562520925</v>
      </c>
      <c r="D281" s="4">
        <f t="shared" si="18"/>
        <v>414.31577693294582</v>
      </c>
      <c r="E281" s="5">
        <f t="shared" si="19"/>
        <v>39299.406760579594</v>
      </c>
      <c r="F281" s="1"/>
      <c r="G281" s="1"/>
    </row>
    <row r="282" spans="1:7" x14ac:dyDescent="0.35">
      <c r="A282" s="3">
        <v>273</v>
      </c>
      <c r="B282" s="4">
        <f t="shared" si="16"/>
        <v>480.50531449546673</v>
      </c>
      <c r="C282" s="4">
        <f t="shared" si="17"/>
        <v>65.499011267632653</v>
      </c>
      <c r="D282" s="4">
        <f t="shared" si="18"/>
        <v>415.006303227834</v>
      </c>
      <c r="E282" s="5">
        <f t="shared" si="19"/>
        <v>38884.40045735176</v>
      </c>
      <c r="F282" s="1"/>
      <c r="G282" s="1"/>
    </row>
    <row r="283" spans="1:7" x14ac:dyDescent="0.35">
      <c r="A283" s="3">
        <v>274</v>
      </c>
      <c r="B283" s="4">
        <f t="shared" si="16"/>
        <v>480.50531449546673</v>
      </c>
      <c r="C283" s="4">
        <f t="shared" si="17"/>
        <v>64.807334095586285</v>
      </c>
      <c r="D283" s="4">
        <f t="shared" si="18"/>
        <v>415.69798039988046</v>
      </c>
      <c r="E283" s="5">
        <f t="shared" si="19"/>
        <v>38468.702476951876</v>
      </c>
      <c r="F283" s="1"/>
      <c r="G283" s="1"/>
    </row>
    <row r="284" spans="1:7" x14ac:dyDescent="0.35">
      <c r="A284" s="3">
        <v>275</v>
      </c>
      <c r="B284" s="4">
        <f t="shared" si="16"/>
        <v>480.50531449546673</v>
      </c>
      <c r="C284" s="4">
        <f t="shared" si="17"/>
        <v>64.114504128253159</v>
      </c>
      <c r="D284" s="4">
        <f t="shared" si="18"/>
        <v>416.39081036721353</v>
      </c>
      <c r="E284" s="5">
        <f t="shared" si="19"/>
        <v>38052.311666584661</v>
      </c>
      <c r="F284" s="1"/>
      <c r="G284" s="1"/>
    </row>
    <row r="285" spans="1:7" x14ac:dyDescent="0.35">
      <c r="A285" s="3">
        <v>276</v>
      </c>
      <c r="B285" s="4">
        <f t="shared" si="16"/>
        <v>480.50531449546673</v>
      </c>
      <c r="C285" s="4">
        <f t="shared" si="17"/>
        <v>63.4205194443078</v>
      </c>
      <c r="D285" s="4">
        <f t="shared" si="18"/>
        <v>417.08479505115895</v>
      </c>
      <c r="E285" s="5">
        <f t="shared" si="19"/>
        <v>37635.226871533501</v>
      </c>
      <c r="F285" s="1"/>
      <c r="G285" s="1"/>
    </row>
    <row r="286" spans="1:7" x14ac:dyDescent="0.35">
      <c r="A286" s="3">
        <v>277</v>
      </c>
      <c r="B286" s="4">
        <f t="shared" si="16"/>
        <v>480.50531449546673</v>
      </c>
      <c r="C286" s="4">
        <f t="shared" si="17"/>
        <v>62.725378119222533</v>
      </c>
      <c r="D286" s="4">
        <f t="shared" si="18"/>
        <v>417.77993637624417</v>
      </c>
      <c r="E286" s="5">
        <f t="shared" si="19"/>
        <v>37217.446935157255</v>
      </c>
      <c r="F286" s="1"/>
      <c r="G286" s="1"/>
    </row>
    <row r="287" spans="1:7" x14ac:dyDescent="0.35">
      <c r="A287" s="3">
        <v>278</v>
      </c>
      <c r="B287" s="4">
        <f t="shared" si="16"/>
        <v>480.50531449546673</v>
      </c>
      <c r="C287" s="4">
        <f t="shared" si="17"/>
        <v>62.029078225262133</v>
      </c>
      <c r="D287" s="4">
        <f t="shared" si="18"/>
        <v>418.47623627020459</v>
      </c>
      <c r="E287" s="5">
        <f t="shared" si="19"/>
        <v>36798.970698887053</v>
      </c>
      <c r="F287" s="1"/>
      <c r="G287" s="1"/>
    </row>
    <row r="288" spans="1:7" x14ac:dyDescent="0.35">
      <c r="A288" s="3">
        <v>279</v>
      </c>
      <c r="B288" s="4">
        <f t="shared" si="16"/>
        <v>480.50531449546673</v>
      </c>
      <c r="C288" s="4">
        <f t="shared" si="17"/>
        <v>61.331617831478447</v>
      </c>
      <c r="D288" s="4">
        <f t="shared" si="18"/>
        <v>419.17369666398827</v>
      </c>
      <c r="E288" s="5">
        <f t="shared" si="19"/>
        <v>36379.797002223066</v>
      </c>
      <c r="F288" s="1"/>
      <c r="G288" s="1"/>
    </row>
    <row r="289" spans="1:7" x14ac:dyDescent="0.35">
      <c r="A289" s="3">
        <v>280</v>
      </c>
      <c r="B289" s="4">
        <f t="shared" si="16"/>
        <v>480.50531449546673</v>
      </c>
      <c r="C289" s="4">
        <f t="shared" si="17"/>
        <v>60.632995003705126</v>
      </c>
      <c r="D289" s="4">
        <f t="shared" si="18"/>
        <v>419.87231949176163</v>
      </c>
      <c r="E289" s="5">
        <f t="shared" si="19"/>
        <v>35959.924682731304</v>
      </c>
      <c r="F289" s="1"/>
      <c r="G289" s="1"/>
    </row>
    <row r="290" spans="1:7" x14ac:dyDescent="0.35">
      <c r="A290" s="3">
        <v>281</v>
      </c>
      <c r="B290" s="4">
        <f t="shared" si="16"/>
        <v>480.50531449546673</v>
      </c>
      <c r="C290" s="4">
        <f t="shared" si="17"/>
        <v>59.93320780455219</v>
      </c>
      <c r="D290" s="4">
        <f t="shared" si="18"/>
        <v>420.57210669091455</v>
      </c>
      <c r="E290" s="5">
        <f t="shared" si="19"/>
        <v>35539.352576040386</v>
      </c>
      <c r="F290" s="1"/>
      <c r="G290" s="1"/>
    </row>
    <row r="291" spans="1:7" x14ac:dyDescent="0.35">
      <c r="A291" s="3">
        <v>282</v>
      </c>
      <c r="B291" s="4">
        <f t="shared" si="16"/>
        <v>480.50531449546673</v>
      </c>
      <c r="C291" s="4">
        <f t="shared" si="17"/>
        <v>59.232254293400672</v>
      </c>
      <c r="D291" s="4">
        <f t="shared" si="18"/>
        <v>421.27306020206606</v>
      </c>
      <c r="E291" s="5">
        <f t="shared" si="19"/>
        <v>35118.079515838319</v>
      </c>
      <c r="F291" s="1"/>
      <c r="G291" s="1"/>
    </row>
    <row r="292" spans="1:7" x14ac:dyDescent="0.35">
      <c r="A292" s="3">
        <v>283</v>
      </c>
      <c r="B292" s="4">
        <f t="shared" si="16"/>
        <v>480.50531449546673</v>
      </c>
      <c r="C292" s="4">
        <f t="shared" si="17"/>
        <v>58.530132526397239</v>
      </c>
      <c r="D292" s="4">
        <f t="shared" si="18"/>
        <v>421.97518196906952</v>
      </c>
      <c r="E292" s="5">
        <f t="shared" si="19"/>
        <v>34696.104333869247</v>
      </c>
      <c r="F292" s="1"/>
      <c r="G292" s="1"/>
    </row>
    <row r="293" spans="1:7" x14ac:dyDescent="0.35">
      <c r="A293" s="3">
        <v>284</v>
      </c>
      <c r="B293" s="4">
        <f t="shared" si="16"/>
        <v>480.50531449546673</v>
      </c>
      <c r="C293" s="4">
        <f t="shared" si="17"/>
        <v>57.826840556448786</v>
      </c>
      <c r="D293" s="4">
        <f t="shared" si="18"/>
        <v>422.67847393901792</v>
      </c>
      <c r="E293" s="5">
        <f t="shared" si="19"/>
        <v>34273.425859930227</v>
      </c>
      <c r="F293" s="1"/>
      <c r="G293" s="1"/>
    </row>
    <row r="294" spans="1:7" x14ac:dyDescent="0.35">
      <c r="A294" s="3">
        <v>285</v>
      </c>
      <c r="B294" s="4">
        <f t="shared" si="16"/>
        <v>480.50531449546673</v>
      </c>
      <c r="C294" s="4">
        <f t="shared" si="17"/>
        <v>57.122376433217084</v>
      </c>
      <c r="D294" s="4">
        <f t="shared" si="18"/>
        <v>423.38293806224965</v>
      </c>
      <c r="E294" s="5">
        <f t="shared" si="19"/>
        <v>33850.042921867978</v>
      </c>
      <c r="F294" s="1"/>
      <c r="G294" s="1"/>
    </row>
    <row r="295" spans="1:7" x14ac:dyDescent="0.35">
      <c r="A295" s="3">
        <v>286</v>
      </c>
      <c r="B295" s="4">
        <f t="shared" si="16"/>
        <v>480.50531449546673</v>
      </c>
      <c r="C295" s="4">
        <f t="shared" si="17"/>
        <v>56.41673820311334</v>
      </c>
      <c r="D295" s="4">
        <f t="shared" si="18"/>
        <v>424.08857629235337</v>
      </c>
      <c r="E295" s="5">
        <f t="shared" si="19"/>
        <v>33425.954345575628</v>
      </c>
      <c r="F295" s="1"/>
      <c r="G295" s="1"/>
    </row>
    <row r="296" spans="1:7" x14ac:dyDescent="0.35">
      <c r="A296" s="3">
        <v>287</v>
      </c>
      <c r="B296" s="4">
        <f t="shared" si="16"/>
        <v>480.50531449546673</v>
      </c>
      <c r="C296" s="4">
        <f t="shared" si="17"/>
        <v>55.709923909292755</v>
      </c>
      <c r="D296" s="4">
        <f t="shared" si="18"/>
        <v>424.79539058617394</v>
      </c>
      <c r="E296" s="5">
        <f t="shared" si="19"/>
        <v>33001.158954989456</v>
      </c>
      <c r="F296" s="1"/>
      <c r="G296" s="1"/>
    </row>
    <row r="297" spans="1:7" x14ac:dyDescent="0.35">
      <c r="A297" s="3">
        <v>288</v>
      </c>
      <c r="B297" s="4">
        <f t="shared" si="16"/>
        <v>480.50531449546673</v>
      </c>
      <c r="C297" s="4">
        <f t="shared" si="17"/>
        <v>55.001931591649118</v>
      </c>
      <c r="D297" s="4">
        <f t="shared" si="18"/>
        <v>425.50338290381762</v>
      </c>
      <c r="E297" s="5">
        <f t="shared" si="19"/>
        <v>32575.655572085638</v>
      </c>
      <c r="F297" s="1"/>
      <c r="G297" s="1"/>
    </row>
    <row r="298" spans="1:7" x14ac:dyDescent="0.35">
      <c r="A298" s="3">
        <v>289</v>
      </c>
      <c r="B298" s="4">
        <f t="shared" si="16"/>
        <v>480.50531449546673</v>
      </c>
      <c r="C298" s="4">
        <f t="shared" si="17"/>
        <v>54.292759286809428</v>
      </c>
      <c r="D298" s="4">
        <f t="shared" si="18"/>
        <v>426.21255520865731</v>
      </c>
      <c r="E298" s="5">
        <f t="shared" si="19"/>
        <v>32149.44301687698</v>
      </c>
      <c r="F298" s="1"/>
      <c r="G298" s="1"/>
    </row>
    <row r="299" spans="1:7" x14ac:dyDescent="0.35">
      <c r="A299" s="3">
        <v>290</v>
      </c>
      <c r="B299" s="4">
        <f t="shared" si="16"/>
        <v>480.50531449546673</v>
      </c>
      <c r="C299" s="4">
        <f t="shared" si="17"/>
        <v>53.582405028128328</v>
      </c>
      <c r="D299" s="4">
        <f t="shared" si="18"/>
        <v>426.9229094673384</v>
      </c>
      <c r="E299" s="5">
        <f t="shared" si="19"/>
        <v>31722.52010740964</v>
      </c>
      <c r="F299" s="1"/>
      <c r="G299" s="1"/>
    </row>
    <row r="300" spans="1:7" x14ac:dyDescent="0.35">
      <c r="A300" s="3">
        <v>291</v>
      </c>
      <c r="B300" s="4">
        <f t="shared" si="16"/>
        <v>480.50531449546673</v>
      </c>
      <c r="C300" s="4">
        <f t="shared" si="17"/>
        <v>52.87086684568277</v>
      </c>
      <c r="D300" s="4">
        <f t="shared" si="18"/>
        <v>427.63444764978397</v>
      </c>
      <c r="E300" s="5">
        <f t="shared" si="19"/>
        <v>31294.885659759857</v>
      </c>
      <c r="F300" s="1"/>
      <c r="G300" s="1"/>
    </row>
    <row r="301" spans="1:7" x14ac:dyDescent="0.35">
      <c r="A301" s="3">
        <v>292</v>
      </c>
      <c r="B301" s="4">
        <f t="shared" si="16"/>
        <v>480.50531449546673</v>
      </c>
      <c r="C301" s="4">
        <f t="shared" si="17"/>
        <v>52.158142766266465</v>
      </c>
      <c r="D301" s="4">
        <f t="shared" si="18"/>
        <v>428.34717172920028</v>
      </c>
      <c r="E301" s="5">
        <f t="shared" si="19"/>
        <v>30866.538488030656</v>
      </c>
      <c r="F301" s="1"/>
      <c r="G301" s="1"/>
    </row>
    <row r="302" spans="1:7" x14ac:dyDescent="0.35">
      <c r="A302" s="3">
        <v>293</v>
      </c>
      <c r="B302" s="4">
        <f t="shared" si="16"/>
        <v>480.50531449546673</v>
      </c>
      <c r="C302" s="4">
        <f t="shared" si="17"/>
        <v>51.444230813384458</v>
      </c>
      <c r="D302" s="4">
        <f t="shared" si="18"/>
        <v>429.06108368208226</v>
      </c>
      <c r="E302" s="5">
        <f t="shared" si="19"/>
        <v>30437.477404348574</v>
      </c>
      <c r="F302" s="1"/>
      <c r="G302" s="1"/>
    </row>
    <row r="303" spans="1:7" x14ac:dyDescent="0.35">
      <c r="A303" s="3">
        <v>294</v>
      </c>
      <c r="B303" s="4">
        <f t="shared" si="16"/>
        <v>480.50531449546673</v>
      </c>
      <c r="C303" s="4">
        <f t="shared" si="17"/>
        <v>50.729129007247657</v>
      </c>
      <c r="D303" s="4">
        <f t="shared" si="18"/>
        <v>429.77618548821908</v>
      </c>
      <c r="E303" s="5">
        <f t="shared" si="19"/>
        <v>30007.701218860355</v>
      </c>
      <c r="F303" s="1"/>
      <c r="G303" s="1"/>
    </row>
    <row r="304" spans="1:7" x14ac:dyDescent="0.35">
      <c r="A304" s="3">
        <v>295</v>
      </c>
      <c r="B304" s="4">
        <f t="shared" si="16"/>
        <v>480.50531449546673</v>
      </c>
      <c r="C304" s="4">
        <f t="shared" si="17"/>
        <v>50.012835364767298</v>
      </c>
      <c r="D304" s="4">
        <f t="shared" si="18"/>
        <v>430.49247913069939</v>
      </c>
      <c r="E304" s="5">
        <f t="shared" si="19"/>
        <v>29577.208739729656</v>
      </c>
      <c r="F304" s="1"/>
      <c r="G304" s="1"/>
    </row>
    <row r="305" spans="1:7" x14ac:dyDescent="0.35">
      <c r="A305" s="3">
        <v>296</v>
      </c>
      <c r="B305" s="4">
        <f t="shared" si="16"/>
        <v>480.50531449546673</v>
      </c>
      <c r="C305" s="4">
        <f t="shared" si="17"/>
        <v>49.295347899549462</v>
      </c>
      <c r="D305" s="4">
        <f t="shared" si="18"/>
        <v>431.20996659591731</v>
      </c>
      <c r="E305" s="5">
        <f t="shared" si="19"/>
        <v>29145.998773133739</v>
      </c>
      <c r="F305" s="1"/>
      <c r="G305" s="1"/>
    </row>
    <row r="306" spans="1:7" x14ac:dyDescent="0.35">
      <c r="A306" s="3">
        <v>297</v>
      </c>
      <c r="B306" s="4">
        <f t="shared" si="16"/>
        <v>480.50531449546673</v>
      </c>
      <c r="C306" s="4">
        <f t="shared" si="17"/>
        <v>48.576664621889591</v>
      </c>
      <c r="D306" s="4">
        <f t="shared" si="18"/>
        <v>431.92864987357711</v>
      </c>
      <c r="E306" s="5">
        <f t="shared" si="19"/>
        <v>28714.07012326016</v>
      </c>
      <c r="F306" s="1"/>
      <c r="G306" s="1"/>
    </row>
    <row r="307" spans="1:7" x14ac:dyDescent="0.35">
      <c r="A307" s="3">
        <v>298</v>
      </c>
      <c r="B307" s="4">
        <f t="shared" si="16"/>
        <v>480.50531449546673</v>
      </c>
      <c r="C307" s="4">
        <f t="shared" si="17"/>
        <v>47.856783538766969</v>
      </c>
      <c r="D307" s="4">
        <f t="shared" si="18"/>
        <v>432.64853095669969</v>
      </c>
      <c r="E307" s="5">
        <f t="shared" si="19"/>
        <v>28281.421592303461</v>
      </c>
      <c r="F307" s="1"/>
      <c r="G307" s="1"/>
    </row>
    <row r="308" spans="1:7" x14ac:dyDescent="0.35">
      <c r="A308" s="3">
        <v>299</v>
      </c>
      <c r="B308" s="4">
        <f t="shared" si="16"/>
        <v>480.50531449546673</v>
      </c>
      <c r="C308" s="4">
        <f t="shared" si="17"/>
        <v>47.135702653839125</v>
      </c>
      <c r="D308" s="4">
        <f t="shared" si="18"/>
        <v>433.3696118416276</v>
      </c>
      <c r="E308" s="5">
        <f t="shared" si="19"/>
        <v>27848.051980461834</v>
      </c>
      <c r="F308" s="1"/>
      <c r="G308" s="1"/>
    </row>
    <row r="309" spans="1:7" x14ac:dyDescent="0.35">
      <c r="A309" s="3">
        <v>300</v>
      </c>
      <c r="B309" s="4">
        <f t="shared" si="16"/>
        <v>480.50531449546673</v>
      </c>
      <c r="C309" s="4">
        <f t="shared" si="17"/>
        <v>46.413419967436425</v>
      </c>
      <c r="D309" s="4">
        <f t="shared" si="18"/>
        <v>434.09189452803025</v>
      </c>
      <c r="E309" s="5">
        <f t="shared" si="19"/>
        <v>27413.960085933802</v>
      </c>
      <c r="F309" s="1"/>
      <c r="G309" s="1"/>
    </row>
    <row r="310" spans="1:7" x14ac:dyDescent="0.35">
      <c r="A310" s="3">
        <v>301</v>
      </c>
      <c r="B310" s="4">
        <f t="shared" si="16"/>
        <v>480.50531449546673</v>
      </c>
      <c r="C310" s="4">
        <f t="shared" si="17"/>
        <v>45.689933476556369</v>
      </c>
      <c r="D310" s="4">
        <f t="shared" si="18"/>
        <v>434.81538101891033</v>
      </c>
      <c r="E310" s="5">
        <f t="shared" si="19"/>
        <v>26979.144704914892</v>
      </c>
      <c r="F310" s="1"/>
      <c r="G310" s="1"/>
    </row>
    <row r="311" spans="1:7" x14ac:dyDescent="0.35">
      <c r="A311" s="3">
        <v>302</v>
      </c>
      <c r="B311" s="4">
        <f t="shared" si="16"/>
        <v>480.50531449546673</v>
      </c>
      <c r="C311" s="4">
        <f t="shared" si="17"/>
        <v>44.965241174858193</v>
      </c>
      <c r="D311" s="4">
        <f t="shared" si="18"/>
        <v>435.54007332060854</v>
      </c>
      <c r="E311" s="5">
        <f t="shared" si="19"/>
        <v>26543.604631594284</v>
      </c>
      <c r="F311" s="1"/>
      <c r="G311" s="1"/>
    </row>
    <row r="312" spans="1:7" x14ac:dyDescent="0.35">
      <c r="A312" s="3">
        <v>303</v>
      </c>
      <c r="B312" s="4">
        <f t="shared" si="16"/>
        <v>480.50531449546673</v>
      </c>
      <c r="C312" s="4">
        <f t="shared" si="17"/>
        <v>44.239341052657181</v>
      </c>
      <c r="D312" s="4">
        <f t="shared" si="18"/>
        <v>436.26597344280958</v>
      </c>
      <c r="E312" s="5">
        <f t="shared" si="19"/>
        <v>26107.338658151475</v>
      </c>
      <c r="F312" s="1"/>
      <c r="G312" s="1"/>
    </row>
    <row r="313" spans="1:7" x14ac:dyDescent="0.35">
      <c r="A313" s="3">
        <v>304</v>
      </c>
      <c r="B313" s="4">
        <f t="shared" si="16"/>
        <v>480.50531449546673</v>
      </c>
      <c r="C313" s="4">
        <f t="shared" si="17"/>
        <v>43.512231096919166</v>
      </c>
      <c r="D313" s="4">
        <f t="shared" si="18"/>
        <v>436.99308339854753</v>
      </c>
      <c r="E313" s="5">
        <f t="shared" si="19"/>
        <v>25670.345574752926</v>
      </c>
      <c r="F313" s="1"/>
      <c r="G313" s="1"/>
    </row>
    <row r="314" spans="1:7" x14ac:dyDescent="0.35">
      <c r="A314" s="3">
        <v>305</v>
      </c>
      <c r="B314" s="4">
        <f t="shared" si="16"/>
        <v>480.50531449546673</v>
      </c>
      <c r="C314" s="4">
        <f t="shared" si="17"/>
        <v>42.783909291254915</v>
      </c>
      <c r="D314" s="4">
        <f t="shared" si="18"/>
        <v>437.72140520421181</v>
      </c>
      <c r="E314" s="5">
        <f t="shared" si="19"/>
        <v>25232.624169548715</v>
      </c>
      <c r="F314" s="1"/>
      <c r="G314" s="1"/>
    </row>
    <row r="315" spans="1:7" x14ac:dyDescent="0.35">
      <c r="A315" s="3">
        <v>306</v>
      </c>
      <c r="B315" s="4">
        <f t="shared" si="16"/>
        <v>480.50531449546673</v>
      </c>
      <c r="C315" s="4">
        <f t="shared" si="17"/>
        <v>42.054373615914564</v>
      </c>
      <c r="D315" s="4">
        <f t="shared" si="18"/>
        <v>438.45094087955215</v>
      </c>
      <c r="E315" s="5">
        <f t="shared" si="19"/>
        <v>24794.173228669162</v>
      </c>
      <c r="F315" s="1"/>
      <c r="G315" s="1"/>
    </row>
    <row r="316" spans="1:7" x14ac:dyDescent="0.35">
      <c r="A316" s="3">
        <v>307</v>
      </c>
      <c r="B316" s="4">
        <f t="shared" si="16"/>
        <v>480.50531449546673</v>
      </c>
      <c r="C316" s="4">
        <f t="shared" si="17"/>
        <v>41.323622047781967</v>
      </c>
      <c r="D316" s="4">
        <f t="shared" si="18"/>
        <v>439.18169244768478</v>
      </c>
      <c r="E316" s="5">
        <f t="shared" si="19"/>
        <v>24354.991536221478</v>
      </c>
      <c r="F316" s="1"/>
      <c r="G316" s="1"/>
    </row>
    <row r="317" spans="1:7" x14ac:dyDescent="0.35">
      <c r="A317" s="3">
        <v>308</v>
      </c>
      <c r="B317" s="4">
        <f t="shared" si="16"/>
        <v>480.50531449546673</v>
      </c>
      <c r="C317" s="4">
        <f t="shared" si="17"/>
        <v>40.591652560369162</v>
      </c>
      <c r="D317" s="4">
        <f t="shared" si="18"/>
        <v>439.91366193509759</v>
      </c>
      <c r="E317" s="5">
        <f t="shared" si="19"/>
        <v>23915.07787428638</v>
      </c>
      <c r="F317" s="1"/>
      <c r="G317" s="1"/>
    </row>
    <row r="318" spans="1:7" x14ac:dyDescent="0.35">
      <c r="A318" s="3">
        <v>309</v>
      </c>
      <c r="B318" s="4">
        <f t="shared" si="16"/>
        <v>480.50531449546673</v>
      </c>
      <c r="C318" s="4">
        <f t="shared" si="17"/>
        <v>39.858463123810665</v>
      </c>
      <c r="D318" s="4">
        <f t="shared" si="18"/>
        <v>440.64685137165606</v>
      </c>
      <c r="E318" s="5">
        <f t="shared" si="19"/>
        <v>23474.431022914723</v>
      </c>
      <c r="F318" s="1"/>
      <c r="G318" s="1"/>
    </row>
    <row r="319" spans="1:7" x14ac:dyDescent="0.35">
      <c r="A319" s="3">
        <v>310</v>
      </c>
      <c r="B319" s="4">
        <f t="shared" si="16"/>
        <v>480.50531449546673</v>
      </c>
      <c r="C319" s="4">
        <f t="shared" si="17"/>
        <v>39.124051704857912</v>
      </c>
      <c r="D319" s="4">
        <f t="shared" si="18"/>
        <v>441.38126279060879</v>
      </c>
      <c r="E319" s="5">
        <f t="shared" si="19"/>
        <v>23033.049760124115</v>
      </c>
      <c r="F319" s="1"/>
      <c r="G319" s="1"/>
    </row>
    <row r="320" spans="1:7" x14ac:dyDescent="0.35">
      <c r="A320" s="3">
        <v>311</v>
      </c>
      <c r="B320" s="4">
        <f t="shared" si="16"/>
        <v>480.50531449546673</v>
      </c>
      <c r="C320" s="4">
        <f t="shared" si="17"/>
        <v>38.388416266873556</v>
      </c>
      <c r="D320" s="4">
        <f t="shared" si="18"/>
        <v>442.11689822859319</v>
      </c>
      <c r="E320" s="5">
        <f t="shared" si="19"/>
        <v>22590.932861895522</v>
      </c>
      <c r="F320" s="1"/>
      <c r="G320" s="1"/>
    </row>
    <row r="321" spans="1:7" x14ac:dyDescent="0.35">
      <c r="A321" s="3">
        <v>312</v>
      </c>
      <c r="B321" s="4">
        <f t="shared" si="16"/>
        <v>480.50531449546673</v>
      </c>
      <c r="C321" s="4">
        <f t="shared" si="17"/>
        <v>37.6515547698259</v>
      </c>
      <c r="D321" s="4">
        <f t="shared" si="18"/>
        <v>442.85375972564083</v>
      </c>
      <c r="E321" s="5">
        <f t="shared" si="19"/>
        <v>22148.079102169882</v>
      </c>
      <c r="F321" s="1"/>
      <c r="G321" s="1"/>
    </row>
    <row r="322" spans="1:7" x14ac:dyDescent="0.35">
      <c r="A322" s="3">
        <v>313</v>
      </c>
      <c r="B322" s="4">
        <f t="shared" si="16"/>
        <v>480.50531449546673</v>
      </c>
      <c r="C322" s="4">
        <f t="shared" si="17"/>
        <v>36.913465170283175</v>
      </c>
      <c r="D322" s="4">
        <f t="shared" si="18"/>
        <v>443.59184932518355</v>
      </c>
      <c r="E322" s="5">
        <f t="shared" si="19"/>
        <v>21704.487252844698</v>
      </c>
      <c r="F322" s="1"/>
      <c r="G322" s="1"/>
    </row>
    <row r="323" spans="1:7" x14ac:dyDescent="0.35">
      <c r="A323" s="3">
        <v>314</v>
      </c>
      <c r="B323" s="4">
        <f t="shared" si="16"/>
        <v>480.50531449546673</v>
      </c>
      <c r="C323" s="4">
        <f t="shared" si="17"/>
        <v>36.174145421407871</v>
      </c>
      <c r="D323" s="4">
        <f t="shared" si="18"/>
        <v>444.33116907405883</v>
      </c>
      <c r="E323" s="5">
        <f t="shared" si="19"/>
        <v>21260.156083770638</v>
      </c>
      <c r="F323" s="1"/>
      <c r="G323" s="1"/>
    </row>
    <row r="324" spans="1:7" x14ac:dyDescent="0.35">
      <c r="A324" s="3">
        <v>315</v>
      </c>
      <c r="B324" s="4">
        <f t="shared" si="16"/>
        <v>480.50531449546673</v>
      </c>
      <c r="C324" s="4">
        <f t="shared" si="17"/>
        <v>35.433593472951102</v>
      </c>
      <c r="D324" s="4">
        <f t="shared" si="18"/>
        <v>445.07172102251559</v>
      </c>
      <c r="E324" s="5">
        <f t="shared" si="19"/>
        <v>20815.084362748123</v>
      </c>
      <c r="F324" s="1"/>
      <c r="G324" s="1"/>
    </row>
    <row r="325" spans="1:7" x14ac:dyDescent="0.35">
      <c r="A325" s="3">
        <v>316</v>
      </c>
      <c r="B325" s="4">
        <f t="shared" si="16"/>
        <v>480.50531449546673</v>
      </c>
      <c r="C325" s="4">
        <f t="shared" si="17"/>
        <v>34.691807271246901</v>
      </c>
      <c r="D325" s="4">
        <f t="shared" si="18"/>
        <v>445.81350722421985</v>
      </c>
      <c r="E325" s="5">
        <f t="shared" si="19"/>
        <v>20369.270855523904</v>
      </c>
      <c r="F325" s="1"/>
      <c r="G325" s="1"/>
    </row>
    <row r="326" spans="1:7" x14ac:dyDescent="0.35">
      <c r="A326" s="3">
        <v>317</v>
      </c>
      <c r="B326" s="4">
        <f t="shared" si="16"/>
        <v>480.50531449546673</v>
      </c>
      <c r="C326" s="4">
        <f t="shared" si="17"/>
        <v>33.948784759206532</v>
      </c>
      <c r="D326" s="4">
        <f t="shared" si="18"/>
        <v>446.55652973626013</v>
      </c>
      <c r="E326" s="5">
        <f t="shared" si="19"/>
        <v>19922.714325787645</v>
      </c>
      <c r="F326" s="1"/>
      <c r="G326" s="1"/>
    </row>
    <row r="327" spans="1:7" x14ac:dyDescent="0.35">
      <c r="A327" s="3">
        <v>318</v>
      </c>
      <c r="B327" s="4">
        <f t="shared" si="16"/>
        <v>480.50531449546673</v>
      </c>
      <c r="C327" s="4">
        <f t="shared" si="17"/>
        <v>33.204523876312777</v>
      </c>
      <c r="D327" s="4">
        <f t="shared" si="18"/>
        <v>447.30079061915393</v>
      </c>
      <c r="E327" s="5">
        <f t="shared" si="19"/>
        <v>19475.413535168493</v>
      </c>
      <c r="F327" s="1"/>
      <c r="G327" s="1"/>
    </row>
    <row r="328" spans="1:7" x14ac:dyDescent="0.35">
      <c r="A328" s="3">
        <v>319</v>
      </c>
      <c r="B328" s="4">
        <f t="shared" si="16"/>
        <v>480.50531449546673</v>
      </c>
      <c r="C328" s="4">
        <f t="shared" si="17"/>
        <v>32.45902255861418</v>
      </c>
      <c r="D328" s="4">
        <f t="shared" si="18"/>
        <v>448.04629193685253</v>
      </c>
      <c r="E328" s="5">
        <f t="shared" si="19"/>
        <v>19027.367243231642</v>
      </c>
      <c r="F328" s="1"/>
      <c r="G328" s="1"/>
    </row>
    <row r="329" spans="1:7" x14ac:dyDescent="0.35">
      <c r="A329" s="3">
        <v>320</v>
      </c>
      <c r="B329" s="4">
        <f t="shared" si="16"/>
        <v>480.50531449546673</v>
      </c>
      <c r="C329" s="4">
        <f t="shared" si="17"/>
        <v>31.71227873871943</v>
      </c>
      <c r="D329" s="4">
        <f t="shared" si="18"/>
        <v>448.79303575674726</v>
      </c>
      <c r="E329" s="5">
        <f t="shared" si="19"/>
        <v>18578.574207474896</v>
      </c>
      <c r="F329" s="1"/>
      <c r="G329" s="1"/>
    </row>
    <row r="330" spans="1:7" x14ac:dyDescent="0.35">
      <c r="A330" s="3">
        <v>321</v>
      </c>
      <c r="B330" s="4">
        <f t="shared" si="16"/>
        <v>480.50531449546673</v>
      </c>
      <c r="C330" s="4">
        <f t="shared" si="17"/>
        <v>30.964290345791518</v>
      </c>
      <c r="D330" s="4">
        <f t="shared" si="18"/>
        <v>449.54102414967525</v>
      </c>
      <c r="E330" s="5">
        <f t="shared" si="19"/>
        <v>18129.03318332522</v>
      </c>
      <c r="F330" s="1"/>
      <c r="G330" s="1"/>
    </row>
    <row r="331" spans="1:7" x14ac:dyDescent="0.35">
      <c r="A331" s="3">
        <v>322</v>
      </c>
      <c r="B331" s="4">
        <f t="shared" ref="B331:B369" si="20">IF(ROUND(E330,5)&gt;0,B$6,0)</f>
        <v>480.50531449546673</v>
      </c>
      <c r="C331" s="4">
        <f t="shared" ref="C331:C369" si="21">IF(B331&gt;0,IPMT(B$4/B$5,A331,B$3*B$5,-B$2),0)</f>
        <v>30.215055305542055</v>
      </c>
      <c r="D331" s="4">
        <f t="shared" ref="D331:D369" si="22">IF(B331&gt;0,PPMT(B$4/B$5,A331,B$3*B$5,-B$2),0)</f>
        <v>450.29025918992471</v>
      </c>
      <c r="E331" s="5">
        <f t="shared" ref="E331:E369" si="23">IF(ROUND(E330,5)&gt;0,E330-D331,0)</f>
        <v>17678.742924135295</v>
      </c>
      <c r="F331" s="1"/>
      <c r="G331" s="1"/>
    </row>
    <row r="332" spans="1:7" x14ac:dyDescent="0.35">
      <c r="A332" s="3">
        <v>323</v>
      </c>
      <c r="B332" s="4">
        <f t="shared" si="20"/>
        <v>480.50531449546673</v>
      </c>
      <c r="C332" s="4">
        <f t="shared" si="21"/>
        <v>29.464571540225517</v>
      </c>
      <c r="D332" s="4">
        <f t="shared" si="22"/>
        <v>451.04074295524123</v>
      </c>
      <c r="E332" s="5">
        <f t="shared" si="23"/>
        <v>17227.702181180055</v>
      </c>
      <c r="F332" s="1"/>
      <c r="G332" s="1"/>
    </row>
    <row r="333" spans="1:7" x14ac:dyDescent="0.35">
      <c r="A333" s="3">
        <v>324</v>
      </c>
      <c r="B333" s="4">
        <f t="shared" si="20"/>
        <v>480.50531449546673</v>
      </c>
      <c r="C333" s="4">
        <f t="shared" si="21"/>
        <v>28.71283696863345</v>
      </c>
      <c r="D333" s="4">
        <f t="shared" si="22"/>
        <v>451.7924775268333</v>
      </c>
      <c r="E333" s="5">
        <f t="shared" si="23"/>
        <v>16775.909703653222</v>
      </c>
      <c r="F333" s="1"/>
      <c r="G333" s="1"/>
    </row>
    <row r="334" spans="1:7" x14ac:dyDescent="0.35">
      <c r="A334" s="3">
        <v>325</v>
      </c>
      <c r="B334" s="4">
        <f t="shared" si="20"/>
        <v>480.50531449546673</v>
      </c>
      <c r="C334" s="4">
        <f t="shared" si="21"/>
        <v>27.959849506088723</v>
      </c>
      <c r="D334" s="4">
        <f t="shared" si="22"/>
        <v>452.54546498937799</v>
      </c>
      <c r="E334" s="5">
        <f t="shared" si="23"/>
        <v>16323.364238663844</v>
      </c>
      <c r="F334" s="1"/>
      <c r="G334" s="1"/>
    </row>
    <row r="335" spans="1:7" x14ac:dyDescent="0.35">
      <c r="A335" s="3">
        <v>326</v>
      </c>
      <c r="B335" s="4">
        <f t="shared" si="20"/>
        <v>480.50531449546673</v>
      </c>
      <c r="C335" s="4">
        <f t="shared" si="21"/>
        <v>27.205607064439764</v>
      </c>
      <c r="D335" s="4">
        <f t="shared" si="22"/>
        <v>453.29970743102695</v>
      </c>
      <c r="E335" s="5">
        <f t="shared" si="23"/>
        <v>15870.064531232816</v>
      </c>
      <c r="F335" s="1"/>
      <c r="G335" s="1"/>
    </row>
    <row r="336" spans="1:7" x14ac:dyDescent="0.35">
      <c r="A336" s="3">
        <v>327</v>
      </c>
      <c r="B336" s="4">
        <f t="shared" si="20"/>
        <v>480.50531449546673</v>
      </c>
      <c r="C336" s="4">
        <f t="shared" si="21"/>
        <v>26.450107552054718</v>
      </c>
      <c r="D336" s="4">
        <f t="shared" si="22"/>
        <v>454.05520694341203</v>
      </c>
      <c r="E336" s="5">
        <f t="shared" si="23"/>
        <v>15416.009324289404</v>
      </c>
      <c r="F336" s="1"/>
      <c r="G336" s="1"/>
    </row>
    <row r="337" spans="1:7" x14ac:dyDescent="0.35">
      <c r="A337" s="3">
        <v>328</v>
      </c>
      <c r="B337" s="4">
        <f t="shared" si="20"/>
        <v>480.50531449546673</v>
      </c>
      <c r="C337" s="4">
        <f t="shared" si="21"/>
        <v>25.693348873815697</v>
      </c>
      <c r="D337" s="4">
        <f t="shared" si="22"/>
        <v>454.81196562165098</v>
      </c>
      <c r="E337" s="5">
        <f t="shared" si="23"/>
        <v>14961.197358667752</v>
      </c>
      <c r="F337" s="1"/>
      <c r="G337" s="1"/>
    </row>
    <row r="338" spans="1:7" x14ac:dyDescent="0.35">
      <c r="A338" s="3">
        <v>329</v>
      </c>
      <c r="B338" s="4">
        <f t="shared" si="20"/>
        <v>480.50531449546673</v>
      </c>
      <c r="C338" s="4">
        <f t="shared" si="21"/>
        <v>24.935328931112945</v>
      </c>
      <c r="D338" s="4">
        <f t="shared" si="22"/>
        <v>455.56998556435371</v>
      </c>
      <c r="E338" s="5">
        <f t="shared" si="23"/>
        <v>14505.627373103398</v>
      </c>
      <c r="F338" s="1"/>
      <c r="G338" s="1"/>
    </row>
    <row r="339" spans="1:7" x14ac:dyDescent="0.35">
      <c r="A339" s="3">
        <v>330</v>
      </c>
      <c r="B339" s="4">
        <f t="shared" si="20"/>
        <v>480.50531449546673</v>
      </c>
      <c r="C339" s="4">
        <f t="shared" si="21"/>
        <v>24.17604562183902</v>
      </c>
      <c r="D339" s="4">
        <f t="shared" si="22"/>
        <v>456.32926887362771</v>
      </c>
      <c r="E339" s="5">
        <f t="shared" si="23"/>
        <v>14049.298104229771</v>
      </c>
      <c r="F339" s="1"/>
      <c r="G339" s="1"/>
    </row>
    <row r="340" spans="1:7" x14ac:dyDescent="0.35">
      <c r="A340" s="3">
        <v>331</v>
      </c>
      <c r="B340" s="4">
        <f t="shared" si="20"/>
        <v>480.50531449546673</v>
      </c>
      <c r="C340" s="4">
        <f t="shared" si="21"/>
        <v>23.415496840382978</v>
      </c>
      <c r="D340" s="4">
        <f t="shared" si="22"/>
        <v>457.08981765508372</v>
      </c>
      <c r="E340" s="5">
        <f t="shared" si="23"/>
        <v>13592.208286574687</v>
      </c>
      <c r="F340" s="1"/>
      <c r="G340" s="1"/>
    </row>
    <row r="341" spans="1:7" x14ac:dyDescent="0.35">
      <c r="A341" s="3">
        <v>332</v>
      </c>
      <c r="B341" s="4">
        <f t="shared" si="20"/>
        <v>480.50531449546673</v>
      </c>
      <c r="C341" s="4">
        <f t="shared" si="21"/>
        <v>22.653680477624501</v>
      </c>
      <c r="D341" s="4">
        <f t="shared" si="22"/>
        <v>457.85163401784223</v>
      </c>
      <c r="E341" s="5">
        <f t="shared" si="23"/>
        <v>13134.356652556844</v>
      </c>
      <c r="F341" s="1"/>
      <c r="G341" s="1"/>
    </row>
    <row r="342" spans="1:7" x14ac:dyDescent="0.35">
      <c r="A342" s="3">
        <v>333</v>
      </c>
      <c r="B342" s="4">
        <f t="shared" si="20"/>
        <v>480.50531449546673</v>
      </c>
      <c r="C342" s="4">
        <f t="shared" si="21"/>
        <v>21.890594420928103</v>
      </c>
      <c r="D342" s="4">
        <f t="shared" si="22"/>
        <v>458.61472007453864</v>
      </c>
      <c r="E342" s="5">
        <f t="shared" si="23"/>
        <v>12675.741932482306</v>
      </c>
      <c r="F342" s="1"/>
      <c r="G342" s="1"/>
    </row>
    <row r="343" spans="1:7" x14ac:dyDescent="0.35">
      <c r="A343" s="3">
        <v>334</v>
      </c>
      <c r="B343" s="4">
        <f t="shared" si="20"/>
        <v>480.50531449546673</v>
      </c>
      <c r="C343" s="4">
        <f t="shared" si="21"/>
        <v>21.126236554137204</v>
      </c>
      <c r="D343" s="4">
        <f t="shared" si="22"/>
        <v>459.37907794132957</v>
      </c>
      <c r="E343" s="5">
        <f t="shared" si="23"/>
        <v>12216.362854540976</v>
      </c>
      <c r="F343" s="1"/>
      <c r="G343" s="1"/>
    </row>
    <row r="344" spans="1:7" x14ac:dyDescent="0.35">
      <c r="A344" s="3">
        <v>335</v>
      </c>
      <c r="B344" s="4">
        <f t="shared" si="20"/>
        <v>480.50531449546673</v>
      </c>
      <c r="C344" s="4">
        <f t="shared" si="21"/>
        <v>20.360604757568321</v>
      </c>
      <c r="D344" s="4">
        <f t="shared" si="22"/>
        <v>460.14470973789838</v>
      </c>
      <c r="E344" s="5">
        <f t="shared" si="23"/>
        <v>11756.218144803077</v>
      </c>
      <c r="F344" s="1"/>
      <c r="G344" s="1"/>
    </row>
    <row r="345" spans="1:7" x14ac:dyDescent="0.35">
      <c r="A345" s="3">
        <v>336</v>
      </c>
      <c r="B345" s="4">
        <f t="shared" si="20"/>
        <v>480.50531449546673</v>
      </c>
      <c r="C345" s="4">
        <f t="shared" si="21"/>
        <v>19.593696908005153</v>
      </c>
      <c r="D345" s="4">
        <f t="shared" si="22"/>
        <v>460.91161758746159</v>
      </c>
      <c r="E345" s="5">
        <f t="shared" si="23"/>
        <v>11295.306527215615</v>
      </c>
      <c r="F345" s="1"/>
      <c r="G345" s="1"/>
    </row>
    <row r="346" spans="1:7" x14ac:dyDescent="0.35">
      <c r="A346" s="3">
        <v>337</v>
      </c>
      <c r="B346" s="4">
        <f t="shared" si="20"/>
        <v>480.50531449546673</v>
      </c>
      <c r="C346" s="4">
        <f t="shared" si="21"/>
        <v>18.825510878692718</v>
      </c>
      <c r="D346" s="4">
        <f t="shared" si="22"/>
        <v>461.679803616774</v>
      </c>
      <c r="E346" s="5">
        <f t="shared" si="23"/>
        <v>10833.62672359884</v>
      </c>
      <c r="F346" s="1"/>
      <c r="G346" s="1"/>
    </row>
    <row r="347" spans="1:7" x14ac:dyDescent="0.35">
      <c r="A347" s="3">
        <v>338</v>
      </c>
      <c r="B347" s="4">
        <f t="shared" si="20"/>
        <v>480.50531449546673</v>
      </c>
      <c r="C347" s="4">
        <f t="shared" si="21"/>
        <v>18.056044539331428</v>
      </c>
      <c r="D347" s="4">
        <f t="shared" si="22"/>
        <v>462.44926995613525</v>
      </c>
      <c r="E347" s="5">
        <f t="shared" si="23"/>
        <v>10371.177453642704</v>
      </c>
      <c r="F347" s="1"/>
      <c r="G347" s="1"/>
    </row>
    <row r="348" spans="1:7" x14ac:dyDescent="0.35">
      <c r="A348" s="3">
        <v>339</v>
      </c>
      <c r="B348" s="4">
        <f t="shared" si="20"/>
        <v>480.50531449546673</v>
      </c>
      <c r="C348" s="4">
        <f t="shared" si="21"/>
        <v>17.2852957560712</v>
      </c>
      <c r="D348" s="4">
        <f t="shared" si="22"/>
        <v>463.22001873939553</v>
      </c>
      <c r="E348" s="5">
        <f t="shared" si="23"/>
        <v>9907.9574349033082</v>
      </c>
      <c r="F348" s="1"/>
      <c r="G348" s="1"/>
    </row>
    <row r="349" spans="1:7" x14ac:dyDescent="0.35">
      <c r="A349" s="3">
        <v>340</v>
      </c>
      <c r="B349" s="4">
        <f t="shared" si="20"/>
        <v>480.50531449546673</v>
      </c>
      <c r="C349" s="4">
        <f t="shared" si="21"/>
        <v>16.513262391505545</v>
      </c>
      <c r="D349" s="4">
        <f t="shared" si="22"/>
        <v>463.9920521039611</v>
      </c>
      <c r="E349" s="5">
        <f t="shared" si="23"/>
        <v>9443.9653827993479</v>
      </c>
      <c r="F349" s="1"/>
      <c r="G349" s="1"/>
    </row>
    <row r="350" spans="1:7" x14ac:dyDescent="0.35">
      <c r="A350" s="3">
        <v>341</v>
      </c>
      <c r="B350" s="4">
        <f t="shared" si="20"/>
        <v>480.50531449546673</v>
      </c>
      <c r="C350" s="4">
        <f t="shared" si="21"/>
        <v>15.739942304665608</v>
      </c>
      <c r="D350" s="4">
        <f t="shared" si="22"/>
        <v>464.76537219080109</v>
      </c>
      <c r="E350" s="5">
        <f t="shared" si="23"/>
        <v>8979.200010608547</v>
      </c>
      <c r="F350" s="1"/>
      <c r="G350" s="1"/>
    </row>
    <row r="351" spans="1:7" x14ac:dyDescent="0.35">
      <c r="A351" s="3">
        <v>342</v>
      </c>
      <c r="B351" s="4">
        <f t="shared" si="20"/>
        <v>480.50531449546673</v>
      </c>
      <c r="C351" s="4">
        <f t="shared" si="21"/>
        <v>14.965333351014273</v>
      </c>
      <c r="D351" s="4">
        <f t="shared" si="22"/>
        <v>465.53998114445238</v>
      </c>
      <c r="E351" s="5">
        <f t="shared" si="23"/>
        <v>8513.6600294640939</v>
      </c>
      <c r="F351" s="1"/>
      <c r="G351" s="1"/>
    </row>
    <row r="352" spans="1:7" x14ac:dyDescent="0.35">
      <c r="A352" s="3">
        <v>343</v>
      </c>
      <c r="B352" s="4">
        <f t="shared" si="20"/>
        <v>480.50531449546673</v>
      </c>
      <c r="C352" s="4">
        <f t="shared" si="21"/>
        <v>14.189433382440185</v>
      </c>
      <c r="D352" s="4">
        <f t="shared" si="22"/>
        <v>466.31588111302653</v>
      </c>
      <c r="E352" s="5">
        <f t="shared" si="23"/>
        <v>8047.3441483510669</v>
      </c>
      <c r="F352" s="1"/>
      <c r="G352" s="1"/>
    </row>
    <row r="353" spans="1:7" x14ac:dyDescent="0.35">
      <c r="A353" s="3">
        <v>344</v>
      </c>
      <c r="B353" s="4">
        <f t="shared" si="20"/>
        <v>480.50531449546673</v>
      </c>
      <c r="C353" s="4">
        <f t="shared" si="21"/>
        <v>13.412240247251807</v>
      </c>
      <c r="D353" s="4">
        <f t="shared" si="22"/>
        <v>467.09307424821498</v>
      </c>
      <c r="E353" s="5">
        <f t="shared" si="23"/>
        <v>7580.2510741028518</v>
      </c>
      <c r="F353" s="1"/>
      <c r="G353" s="1"/>
    </row>
    <row r="354" spans="1:7" x14ac:dyDescent="0.35">
      <c r="A354" s="3">
        <v>345</v>
      </c>
      <c r="B354" s="4">
        <f t="shared" si="20"/>
        <v>480.50531449546673</v>
      </c>
      <c r="C354" s="4">
        <f t="shared" si="21"/>
        <v>12.633751790171448</v>
      </c>
      <c r="D354" s="4">
        <f t="shared" si="22"/>
        <v>467.87156270529528</v>
      </c>
      <c r="E354" s="5">
        <f t="shared" si="23"/>
        <v>7112.3795113975566</v>
      </c>
      <c r="F354" s="1"/>
      <c r="G354" s="1"/>
    </row>
    <row r="355" spans="1:7" x14ac:dyDescent="0.35">
      <c r="A355" s="3">
        <v>346</v>
      </c>
      <c r="B355" s="4">
        <f t="shared" si="20"/>
        <v>480.50531449546673</v>
      </c>
      <c r="C355" s="4">
        <f t="shared" si="21"/>
        <v>11.853965852329292</v>
      </c>
      <c r="D355" s="4">
        <f t="shared" si="22"/>
        <v>468.65134864313745</v>
      </c>
      <c r="E355" s="5">
        <f t="shared" si="23"/>
        <v>6643.7281627544189</v>
      </c>
      <c r="F355" s="1"/>
      <c r="G355" s="1"/>
    </row>
    <row r="356" spans="1:7" x14ac:dyDescent="0.35">
      <c r="A356" s="3">
        <v>347</v>
      </c>
      <c r="B356" s="4">
        <f t="shared" si="20"/>
        <v>480.50531449546673</v>
      </c>
      <c r="C356" s="4">
        <f t="shared" si="21"/>
        <v>11.072880271257395</v>
      </c>
      <c r="D356" s="4">
        <f t="shared" si="22"/>
        <v>469.43243422420932</v>
      </c>
      <c r="E356" s="5">
        <f t="shared" si="23"/>
        <v>6174.29572853021</v>
      </c>
      <c r="F356" s="1"/>
      <c r="G356" s="1"/>
    </row>
    <row r="357" spans="1:7" x14ac:dyDescent="0.35">
      <c r="A357" s="3">
        <v>348</v>
      </c>
      <c r="B357" s="4">
        <f t="shared" si="20"/>
        <v>480.50531449546673</v>
      </c>
      <c r="C357" s="4">
        <f t="shared" si="21"/>
        <v>10.290492880883713</v>
      </c>
      <c r="D357" s="4">
        <f t="shared" si="22"/>
        <v>470.21482161458306</v>
      </c>
      <c r="E357" s="5">
        <f t="shared" si="23"/>
        <v>5704.0809069156267</v>
      </c>
      <c r="F357" s="1"/>
      <c r="G357" s="1"/>
    </row>
    <row r="358" spans="1:7" x14ac:dyDescent="0.35">
      <c r="A358" s="3">
        <v>349</v>
      </c>
      <c r="B358" s="4">
        <f t="shared" si="20"/>
        <v>480.50531449546673</v>
      </c>
      <c r="C358" s="4">
        <f t="shared" si="21"/>
        <v>9.5068015115260742</v>
      </c>
      <c r="D358" s="4">
        <f t="shared" si="22"/>
        <v>470.99851298394066</v>
      </c>
      <c r="E358" s="5">
        <f t="shared" si="23"/>
        <v>5233.0823939316861</v>
      </c>
      <c r="F358" s="1"/>
      <c r="G358" s="1"/>
    </row>
    <row r="359" spans="1:7" x14ac:dyDescent="0.35">
      <c r="A359" s="3">
        <v>350</v>
      </c>
      <c r="B359" s="4">
        <f t="shared" si="20"/>
        <v>480.50531449546673</v>
      </c>
      <c r="C359" s="4">
        <f t="shared" si="21"/>
        <v>8.7218039898861708</v>
      </c>
      <c r="D359" s="4">
        <f t="shared" si="22"/>
        <v>471.78351050558058</v>
      </c>
      <c r="E359" s="5">
        <f t="shared" si="23"/>
        <v>4761.298883426105</v>
      </c>
      <c r="F359" s="1"/>
      <c r="G359" s="1"/>
    </row>
    <row r="360" spans="1:7" x14ac:dyDescent="0.35">
      <c r="A360" s="3">
        <v>351</v>
      </c>
      <c r="B360" s="4">
        <f t="shared" si="20"/>
        <v>480.50531449546673</v>
      </c>
      <c r="C360" s="4">
        <f t="shared" si="21"/>
        <v>7.9354981390435375</v>
      </c>
      <c r="D360" s="4">
        <f t="shared" si="22"/>
        <v>472.56981635642319</v>
      </c>
      <c r="E360" s="5">
        <f t="shared" si="23"/>
        <v>4288.7290670696821</v>
      </c>
      <c r="F360" s="1"/>
      <c r="G360" s="1"/>
    </row>
    <row r="361" spans="1:7" x14ac:dyDescent="0.35">
      <c r="A361" s="3">
        <v>352</v>
      </c>
      <c r="B361" s="4">
        <f t="shared" si="20"/>
        <v>480.50531449546673</v>
      </c>
      <c r="C361" s="4">
        <f t="shared" si="21"/>
        <v>7.1478817784494995</v>
      </c>
      <c r="D361" s="4">
        <f t="shared" si="22"/>
        <v>473.35743271701722</v>
      </c>
      <c r="E361" s="5">
        <f t="shared" si="23"/>
        <v>3815.3716343526648</v>
      </c>
      <c r="F361" s="1"/>
      <c r="G361" s="1"/>
    </row>
    <row r="362" spans="1:7" x14ac:dyDescent="0.35">
      <c r="A362" s="3">
        <v>353</v>
      </c>
      <c r="B362" s="4">
        <f t="shared" si="20"/>
        <v>480.50531449546673</v>
      </c>
      <c r="C362" s="4">
        <f t="shared" si="21"/>
        <v>6.3589527239211376</v>
      </c>
      <c r="D362" s="4">
        <f t="shared" si="22"/>
        <v>474.14636177154563</v>
      </c>
      <c r="E362" s="5">
        <f t="shared" si="23"/>
        <v>3341.225272581119</v>
      </c>
      <c r="F362" s="1"/>
      <c r="G362" s="1"/>
    </row>
    <row r="363" spans="1:7" x14ac:dyDescent="0.35">
      <c r="A363" s="3">
        <v>354</v>
      </c>
      <c r="B363" s="4">
        <f t="shared" si="20"/>
        <v>480.50531449546673</v>
      </c>
      <c r="C363" s="4">
        <f t="shared" si="21"/>
        <v>5.5687087876352281</v>
      </c>
      <c r="D363" s="4">
        <f t="shared" si="22"/>
        <v>474.93660570783146</v>
      </c>
      <c r="E363" s="5">
        <f t="shared" si="23"/>
        <v>2866.2886668732876</v>
      </c>
      <c r="F363" s="1"/>
      <c r="G363" s="1"/>
    </row>
    <row r="364" spans="1:7" x14ac:dyDescent="0.35">
      <c r="A364" s="3">
        <v>355</v>
      </c>
      <c r="B364" s="4">
        <f t="shared" si="20"/>
        <v>480.50531449546673</v>
      </c>
      <c r="C364" s="4">
        <f t="shared" si="21"/>
        <v>4.7771477781221767</v>
      </c>
      <c r="D364" s="4">
        <f t="shared" si="22"/>
        <v>475.72816671734455</v>
      </c>
      <c r="E364" s="5">
        <f t="shared" si="23"/>
        <v>2390.5605001559429</v>
      </c>
      <c r="F364" s="1"/>
      <c r="G364" s="1"/>
    </row>
    <row r="365" spans="1:7" x14ac:dyDescent="0.35">
      <c r="A365" s="3">
        <v>356</v>
      </c>
      <c r="B365" s="4">
        <f t="shared" si="20"/>
        <v>480.50531449546673</v>
      </c>
      <c r="C365" s="4">
        <f t="shared" si="21"/>
        <v>3.9842675002599348</v>
      </c>
      <c r="D365" s="4">
        <f t="shared" si="22"/>
        <v>476.5210469952068</v>
      </c>
      <c r="E365" s="5">
        <f t="shared" si="23"/>
        <v>1914.0394531607362</v>
      </c>
      <c r="F365" s="1"/>
      <c r="G365" s="1"/>
    </row>
    <row r="366" spans="1:7" x14ac:dyDescent="0.35">
      <c r="A366" s="3">
        <v>357</v>
      </c>
      <c r="B366" s="4">
        <f t="shared" si="20"/>
        <v>480.50531449546673</v>
      </c>
      <c r="C366" s="4">
        <f t="shared" si="21"/>
        <v>3.1900657552679235</v>
      </c>
      <c r="D366" s="4">
        <f t="shared" si="22"/>
        <v>477.31524874019874</v>
      </c>
      <c r="E366" s="5">
        <f t="shared" si="23"/>
        <v>1436.7242044205375</v>
      </c>
      <c r="F366" s="1"/>
      <c r="G366" s="1"/>
    </row>
    <row r="367" spans="1:7" x14ac:dyDescent="0.35">
      <c r="A367" s="3">
        <v>358</v>
      </c>
      <c r="B367" s="4">
        <f t="shared" si="20"/>
        <v>480.50531449546673</v>
      </c>
      <c r="C367" s="4">
        <f t="shared" si="21"/>
        <v>2.3945403407009254</v>
      </c>
      <c r="D367" s="4">
        <f t="shared" si="22"/>
        <v>478.11077415476575</v>
      </c>
      <c r="E367" s="5">
        <f t="shared" si="23"/>
        <v>958.61343026577174</v>
      </c>
      <c r="F367" s="1"/>
      <c r="G367" s="1"/>
    </row>
    <row r="368" spans="1:7" x14ac:dyDescent="0.35">
      <c r="A368" s="3">
        <v>359</v>
      </c>
      <c r="B368" s="4">
        <f t="shared" si="20"/>
        <v>480.50531449546673</v>
      </c>
      <c r="C368" s="4">
        <f t="shared" si="21"/>
        <v>1.5976890504429822</v>
      </c>
      <c r="D368" s="4">
        <f t="shared" si="22"/>
        <v>478.90762544502371</v>
      </c>
      <c r="E368" s="5">
        <f t="shared" si="23"/>
        <v>479.70580482074803</v>
      </c>
      <c r="F368" s="1"/>
      <c r="G368" s="1"/>
    </row>
    <row r="369" spans="1:7" x14ac:dyDescent="0.35">
      <c r="A369" s="3">
        <v>360</v>
      </c>
      <c r="B369" s="4">
        <f t="shared" si="20"/>
        <v>480.50531449546673</v>
      </c>
      <c r="C369" s="4">
        <f t="shared" si="21"/>
        <v>0.79950967470127587</v>
      </c>
      <c r="D369" s="4">
        <f t="shared" si="22"/>
        <v>479.70580482076548</v>
      </c>
      <c r="E369" s="5">
        <f t="shared" si="23"/>
        <v>-1.7450929590268061E-11</v>
      </c>
      <c r="F369" s="1"/>
      <c r="G369" s="1"/>
    </row>
  </sheetData>
  <conditionalFormatting sqref="A10:E369">
    <cfRule type="expression" dxfId="1" priority="1" stopIfTrue="1">
      <formula>$A10&gt;($B$3*$B$5)</formula>
    </cfRule>
    <cfRule type="expression" dxfId="0" priority="2" stopIfTrue="1">
      <formula>$A10=($B$3*$B$5)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C417E-1CC5-4BDC-99A7-74C8DF782E41}">
  <dimension ref="A1:B33"/>
  <sheetViews>
    <sheetView tabSelected="1" workbookViewId="0">
      <selection activeCell="D11" sqref="D11"/>
    </sheetView>
  </sheetViews>
  <sheetFormatPr defaultRowHeight="14.5" x14ac:dyDescent="0.35"/>
  <cols>
    <col min="1" max="1" width="42.36328125" customWidth="1"/>
    <col min="2" max="2" width="48.7265625" customWidth="1"/>
  </cols>
  <sheetData>
    <row r="1" spans="1:2" ht="28.5" x14ac:dyDescent="0.65">
      <c r="A1" s="40" t="s">
        <v>14</v>
      </c>
      <c r="B1" s="40"/>
    </row>
    <row r="2" spans="1:2" ht="18.5" x14ac:dyDescent="0.45">
      <c r="A2" s="18" t="s">
        <v>15</v>
      </c>
      <c r="B2" s="29">
        <v>42979</v>
      </c>
    </row>
    <row r="3" spans="1:2" ht="18.5" x14ac:dyDescent="0.45">
      <c r="A3" s="18" t="s">
        <v>16</v>
      </c>
      <c r="B3" s="30" t="s">
        <v>17</v>
      </c>
    </row>
    <row r="4" spans="1:2" ht="18.5" x14ac:dyDescent="0.45">
      <c r="A4" s="19"/>
      <c r="B4" s="20"/>
    </row>
    <row r="5" spans="1:2" x14ac:dyDescent="0.35">
      <c r="A5" s="21" t="s">
        <v>18</v>
      </c>
      <c r="B5" s="22"/>
    </row>
    <row r="6" spans="1:2" x14ac:dyDescent="0.35">
      <c r="A6" s="23"/>
      <c r="B6" s="23"/>
    </row>
    <row r="7" spans="1:2" x14ac:dyDescent="0.35">
      <c r="A7" s="24" t="s">
        <v>8</v>
      </c>
      <c r="B7" s="9">
        <f>SUM(LoanDetails!B2)</f>
        <v>130000</v>
      </c>
    </row>
    <row r="8" spans="1:2" x14ac:dyDescent="0.35">
      <c r="A8" s="23"/>
      <c r="B8" s="6"/>
    </row>
    <row r="9" spans="1:2" x14ac:dyDescent="0.35">
      <c r="A9" s="23" t="s">
        <v>9</v>
      </c>
      <c r="B9" s="7">
        <f>SUM(LoanDetails!B4)</f>
        <v>0.02</v>
      </c>
    </row>
    <row r="10" spans="1:2" x14ac:dyDescent="0.35">
      <c r="A10" s="23"/>
      <c r="B10" s="23"/>
    </row>
    <row r="11" spans="1:2" x14ac:dyDescent="0.35">
      <c r="A11" s="24" t="s">
        <v>26</v>
      </c>
      <c r="B11" s="8">
        <f xml:space="preserve"> SUM(LoanDetails!B6)</f>
        <v>480.50531449546673</v>
      </c>
    </row>
    <row r="12" spans="1:2" x14ac:dyDescent="0.35">
      <c r="A12" s="23"/>
      <c r="B12" s="23"/>
    </row>
    <row r="13" spans="1:2" x14ac:dyDescent="0.35">
      <c r="A13" s="15" t="s">
        <v>21</v>
      </c>
      <c r="B13" s="12">
        <f>IF(B11=0," - ",NPER(B9/12,B11,-B7))</f>
        <v>359.99999999999176</v>
      </c>
    </row>
    <row r="14" spans="1:2" x14ac:dyDescent="0.35">
      <c r="A14" s="15"/>
      <c r="B14" s="10"/>
    </row>
    <row r="15" spans="1:2" x14ac:dyDescent="0.35">
      <c r="A15" s="25" t="s">
        <v>22</v>
      </c>
      <c r="B15" s="13">
        <f>B13/12</f>
        <v>29.999999999999314</v>
      </c>
    </row>
    <row r="16" spans="1:2" x14ac:dyDescent="0.35">
      <c r="A16" s="15"/>
      <c r="B16" s="15"/>
    </row>
    <row r="17" spans="1:2" x14ac:dyDescent="0.35">
      <c r="A17" s="15" t="s">
        <v>10</v>
      </c>
      <c r="B17" s="14">
        <f>IF(B11=0," - ",B13*B11-B7)</f>
        <v>42981.913218364061</v>
      </c>
    </row>
    <row r="18" spans="1:2" x14ac:dyDescent="0.35">
      <c r="A18" s="23"/>
      <c r="B18" s="23"/>
    </row>
    <row r="19" spans="1:2" x14ac:dyDescent="0.35">
      <c r="A19" s="24" t="s">
        <v>19</v>
      </c>
      <c r="B19" s="9">
        <f>B7+B17</f>
        <v>172981.91321836406</v>
      </c>
    </row>
    <row r="20" spans="1:2" x14ac:dyDescent="0.35">
      <c r="A20" s="23"/>
      <c r="B20" s="23"/>
    </row>
    <row r="21" spans="1:2" x14ac:dyDescent="0.35">
      <c r="A21" s="21" t="s">
        <v>20</v>
      </c>
      <c r="B21" s="22"/>
    </row>
    <row r="22" spans="1:2" x14ac:dyDescent="0.35">
      <c r="A22" s="23"/>
      <c r="B22" s="23"/>
    </row>
    <row r="23" spans="1:2" x14ac:dyDescent="0.35">
      <c r="A23" s="23" t="s">
        <v>21</v>
      </c>
      <c r="B23" s="6">
        <v>180</v>
      </c>
    </row>
    <row r="24" spans="1:2" x14ac:dyDescent="0.35">
      <c r="A24" s="23"/>
      <c r="B24" s="23"/>
    </row>
    <row r="25" spans="1:2" x14ac:dyDescent="0.35">
      <c r="A25" s="15" t="s">
        <v>22</v>
      </c>
      <c r="B25" s="16">
        <f>B23/12</f>
        <v>15</v>
      </c>
    </row>
    <row r="26" spans="1:2" x14ac:dyDescent="0.35">
      <c r="A26" s="15"/>
      <c r="B26" s="15"/>
    </row>
    <row r="27" spans="1:2" x14ac:dyDescent="0.35">
      <c r="A27" s="15" t="s">
        <v>23</v>
      </c>
      <c r="B27" s="14">
        <f>IF(B23=0," - ",PMT(B9/12,B23,-B7))</f>
        <v>836.56131072504331</v>
      </c>
    </row>
    <row r="28" spans="1:2" x14ac:dyDescent="0.35">
      <c r="A28" s="15"/>
      <c r="B28" s="11"/>
    </row>
    <row r="29" spans="1:2" x14ac:dyDescent="0.35">
      <c r="A29" s="25" t="s">
        <v>24</v>
      </c>
      <c r="B29" s="17">
        <f>B27-B11</f>
        <v>356.05599622957658</v>
      </c>
    </row>
    <row r="30" spans="1:2" x14ac:dyDescent="0.35">
      <c r="A30" s="15"/>
      <c r="B30" s="15"/>
    </row>
    <row r="31" spans="1:2" x14ac:dyDescent="0.35">
      <c r="A31" s="15" t="s">
        <v>10</v>
      </c>
      <c r="B31" s="14">
        <f>IF(B23=0," - ",B27*B23-B7)</f>
        <v>20581.035930507787</v>
      </c>
    </row>
    <row r="32" spans="1:2" x14ac:dyDescent="0.35">
      <c r="A32" s="26"/>
      <c r="B32" s="26"/>
    </row>
    <row r="33" spans="1:2" x14ac:dyDescent="0.35">
      <c r="A33" s="27" t="s">
        <v>25</v>
      </c>
      <c r="B33" s="28">
        <f>B17-B31</f>
        <v>22400.877287856274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845EE757D3343A118BDAD03DBE09E" ma:contentTypeVersion="0" ma:contentTypeDescription="Create a new document." ma:contentTypeScope="" ma:versionID="b6f063d084056027c3807a0a6751038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2445cd6a465eed4766ccf169b7a7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EE5221-BEF6-42CC-9070-72F6215507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F2EAE5-1748-4BDB-A5F8-E3539E282A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6E8C14-7A5B-45FE-9772-AD44E77C1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LoanDetails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Ladds</dc:creator>
  <cp:lastModifiedBy>George Ladds</cp:lastModifiedBy>
  <dcterms:created xsi:type="dcterms:W3CDTF">2017-09-12T10:21:31Z</dcterms:created>
  <dcterms:modified xsi:type="dcterms:W3CDTF">2025-11-23T14:47:21Z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0x01010046D845EE757D3343A118BDAD03DBE09E</vt:lpwstr>
  </property>
  <property fmtid="{D5CDD505-2E9C-101B-9397-08002B2CF9AE}" pid="3" name="Order">
    <vt:r8>684000</vt:r8>
  </property>
</Properties>
</file>